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17520" windowHeight="11160" tabRatio="915" firstSheet="38" activeTab="49"/>
  </bookViews>
  <sheets>
    <sheet name="Раздел 1.4" sheetId="5" r:id="rId1"/>
    <sheet name="КУ" sheetId="22" r:id="rId2"/>
    <sheet name="г.о. Кинель" sheetId="23" r:id="rId3"/>
    <sheet name="м.р. Кинельский" sheetId="24" r:id="rId4"/>
    <sheet name="ЗУ" sheetId="25" r:id="rId5"/>
    <sheet name="м.р. Сызранский" sheetId="27" r:id="rId6"/>
    <sheet name="м.р. Шигонский" sheetId="28" r:id="rId7"/>
    <sheet name="г. Сызрань" sheetId="29" r:id="rId8"/>
    <sheet name="г. Октябрьск" sheetId="30" r:id="rId9"/>
    <sheet name="ОУ" sheetId="31" r:id="rId10"/>
    <sheet name="г. Отрадный" sheetId="142" r:id="rId11"/>
    <sheet name="м.р.Кинель-Черкасский " sheetId="141" r:id="rId12"/>
    <sheet name="м.р. Богатовский" sheetId="140" r:id="rId13"/>
    <sheet name="СУ" sheetId="139" r:id="rId14"/>
    <sheet name="м.р. Сергиевский" sheetId="138" r:id="rId15"/>
    <sheet name="м.р. Челно-Вершинский" sheetId="137" r:id="rId16"/>
    <sheet name="м.р. Шенталинский" sheetId="136" r:id="rId17"/>
    <sheet name="СВУ" sheetId="135" r:id="rId18"/>
    <sheet name="м.р. Исаклинский" sheetId="134" r:id="rId19"/>
    <sheet name="м.р. Камышлинский" sheetId="133" r:id="rId20"/>
    <sheet name="м.р. Клявлинский" sheetId="132" r:id="rId21"/>
    <sheet name="м.р. Похвистневский" sheetId="131" r:id="rId22"/>
    <sheet name="г. Похвистнево" sheetId="130" r:id="rId23"/>
    <sheet name="СЗУ" sheetId="129" r:id="rId24"/>
    <sheet name="м.р. Елховский" sheetId="57" r:id="rId25"/>
    <sheet name="м.р. Кошкинский" sheetId="56" r:id="rId26"/>
    <sheet name="м.р. Красноярский" sheetId="55" r:id="rId27"/>
    <sheet name="ЦУ" sheetId="54" r:id="rId28"/>
    <sheet name="м.р. Ставропольский" sheetId="53" r:id="rId29"/>
    <sheet name="г. Жигулевск" sheetId="52" r:id="rId30"/>
    <sheet name="ЮВУ" sheetId="51" r:id="rId31"/>
    <sheet name="м.р. Алексеевский" sheetId="50" r:id="rId32"/>
    <sheet name="м.р. Борский" sheetId="49" r:id="rId33"/>
    <sheet name="м.р. Нефтегорский" sheetId="48" r:id="rId34"/>
    <sheet name="ЮЗУ" sheetId="47" r:id="rId35"/>
    <sheet name="м.р. Безенчукский" sheetId="46" r:id="rId36"/>
    <sheet name="м.р. Красноармейский" sheetId="45" r:id="rId37"/>
    <sheet name="м.р. Пестравский" sheetId="44" r:id="rId38"/>
    <sheet name="м.р.  Приволжский" sheetId="43" r:id="rId39"/>
    <sheet name="м.р. Хворостянский" sheetId="42" r:id="rId40"/>
    <sheet name="г. Чапаевск" sheetId="41" r:id="rId41"/>
    <sheet name="ЮУ" sheetId="40" r:id="rId42"/>
    <sheet name="м.р. Большеглушицкий" sheetId="39" r:id="rId43"/>
    <sheet name="м.р. Большечерниговский" sheetId="38" r:id="rId44"/>
    <sheet name="ПУ" sheetId="37" r:id="rId45"/>
    <sheet name="м.р. Волжский" sheetId="36" r:id="rId46"/>
    <sheet name="г. Новокуйбышевск" sheetId="35" r:id="rId47"/>
    <sheet name="г. Тольятти " sheetId="144" r:id="rId48"/>
    <sheet name="Деп Тольятти" sheetId="34" r:id="rId49"/>
    <sheet name="г. Самара" sheetId="33" r:id="rId50"/>
    <sheet name="Деп Сам" sheetId="3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47">#REF!</definedName>
    <definedName name="data_r_3">#REF!</definedName>
    <definedName name="data_r_4" localSheetId="29">'г. Жигулевск'!$O$20:$T$26</definedName>
    <definedName name="data_r_4" localSheetId="46">'г. Новокуйбышевск'!$O$20:$T$26</definedName>
    <definedName name="data_r_4" localSheetId="8">'г. Октябрьск'!$O$20:$T$26</definedName>
    <definedName name="data_r_4" localSheetId="10">'г. Отрадный'!$O$20:$T$26</definedName>
    <definedName name="data_r_4" localSheetId="22">'г. Похвистнево'!$O$20:$T$26</definedName>
    <definedName name="data_r_4" localSheetId="49">'г. Самара'!$O$20:$T$26</definedName>
    <definedName name="data_r_4" localSheetId="7">'г. Сызрань'!$O$20:$T$26</definedName>
    <definedName name="data_r_4" localSheetId="47">'г. Тольятти '!$O$20:$T$26</definedName>
    <definedName name="data_r_4" localSheetId="40">'г. Чапаевск'!$O$20:$T$26</definedName>
    <definedName name="data_r_4" localSheetId="2">'г.о. Кинель'!$O$20:$T$26</definedName>
    <definedName name="data_r_4" localSheetId="50">'Деп Сам'!$O$20:$T$26</definedName>
    <definedName name="data_r_4" localSheetId="48">'Деп Тольятти'!$O$20:$T$26</definedName>
    <definedName name="data_r_4" localSheetId="4">ЗУ!$O$20:$T$26</definedName>
    <definedName name="data_r_4" localSheetId="1">КУ!$O$20:$T$26</definedName>
    <definedName name="data_r_4" localSheetId="38">'м.р.  Приволжский'!$O$20:$T$26</definedName>
    <definedName name="data_r_4" localSheetId="31">'м.р. Алексеевский'!$O$20:$T$26</definedName>
    <definedName name="data_r_4" localSheetId="35">'м.р. Безенчукский'!$O$20:$T$26</definedName>
    <definedName name="data_r_4" localSheetId="12">'м.р. Богатовский'!$O$20:$T$26</definedName>
    <definedName name="data_r_4" localSheetId="42">'м.р. Большеглушицкий'!$O$20:$T$26</definedName>
    <definedName name="data_r_4" localSheetId="43">'м.р. Большечерниговский'!$O$20:$T$26</definedName>
    <definedName name="data_r_4" localSheetId="32">'м.р. Борский'!$O$20:$T$26</definedName>
    <definedName name="data_r_4" localSheetId="45">'м.р. Волжский'!$O$20:$T$26</definedName>
    <definedName name="data_r_4" localSheetId="24">'м.р. Елховский'!$O$20:$T$26</definedName>
    <definedName name="data_r_4" localSheetId="18">'м.р. Исаклинский'!$O$20:$T$26</definedName>
    <definedName name="data_r_4" localSheetId="19">'м.р. Камышлинский'!$O$20:$T$26</definedName>
    <definedName name="data_r_4" localSheetId="3">'м.р. Кинельский'!$O$20:$T$26</definedName>
    <definedName name="data_r_4" localSheetId="20">'м.р. Клявлинский'!$O$20:$T$26</definedName>
    <definedName name="data_r_4" localSheetId="25">'м.р. Кошкинский'!$O$20:$T$26</definedName>
    <definedName name="data_r_4" localSheetId="36">'м.р. Красноармейский'!$O$20:$T$26</definedName>
    <definedName name="data_r_4" localSheetId="26">'м.р. Красноярский'!$O$20:$T$26</definedName>
    <definedName name="data_r_4" localSheetId="33">'м.р. Нефтегорский'!$O$20:$T$26</definedName>
    <definedName name="data_r_4" localSheetId="37">'м.р. Пестравский'!$O$20:$T$26</definedName>
    <definedName name="data_r_4" localSheetId="21">'м.р. Похвистневский'!$O$20:$T$26</definedName>
    <definedName name="data_r_4" localSheetId="14">'м.р. Сергиевский'!$O$20:$T$26</definedName>
    <definedName name="data_r_4" localSheetId="28">'м.р. Ставропольский'!$O$20:$T$26</definedName>
    <definedName name="data_r_4" localSheetId="5">'м.р. Сызранский'!$O$20:$T$26</definedName>
    <definedName name="data_r_4" localSheetId="39">'м.р. Хворостянский'!$O$20:$T$26</definedName>
    <definedName name="data_r_4" localSheetId="15">'м.р. Челно-Вершинский'!$O$20:$T$26</definedName>
    <definedName name="data_r_4" localSheetId="16">'м.р. Шенталинский'!$O$20:$T$26</definedName>
    <definedName name="data_r_4" localSheetId="6">'м.р. Шигонский'!$O$20:$T$26</definedName>
    <definedName name="data_r_4" localSheetId="11">'м.р.Кинель-Черкасский '!$O$20:$T$26</definedName>
    <definedName name="data_r_4" localSheetId="9">ОУ!$O$20:$T$26</definedName>
    <definedName name="data_r_4" localSheetId="44">ПУ!$O$20:$T$26</definedName>
    <definedName name="data_r_4" localSheetId="17">СВУ!$O$20:$T$26</definedName>
    <definedName name="data_r_4" localSheetId="23">СЗУ!$O$20:$T$26</definedName>
    <definedName name="data_r_4" localSheetId="13">СУ!$O$20:$T$26</definedName>
    <definedName name="data_r_4" localSheetId="27">ЦУ!$O$20:$T$26</definedName>
    <definedName name="data_r_4" localSheetId="30">ЮВУ!$O$20:$T$26</definedName>
    <definedName name="data_r_4" localSheetId="34">ЮЗУ!$O$20:$T$26</definedName>
    <definedName name="data_r_4" localSheetId="41">ЮУ!$O$20:$T$26</definedName>
    <definedName name="data_r_4">'Раздел 1.4'!$O$20:$T$26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47">#REF!</definedName>
    <definedName name="razdel_03">#REF!</definedName>
    <definedName name="razdel_04" localSheetId="29">'г. Жигулевск'!$P$20:$T$26</definedName>
    <definedName name="razdel_04" localSheetId="46">'г. Новокуйбышевск'!$P$20:$T$26</definedName>
    <definedName name="razdel_04" localSheetId="8">'г. Октябрьск'!$P$20:$T$26</definedName>
    <definedName name="razdel_04" localSheetId="10">'г. Отрадный'!$P$20:$T$26</definedName>
    <definedName name="razdel_04" localSheetId="22">'г. Похвистнево'!$P$20:$T$26</definedName>
    <definedName name="razdel_04" localSheetId="49">'г. Самара'!$P$20:$T$26</definedName>
    <definedName name="razdel_04" localSheetId="7">'г. Сызрань'!$P$20:$T$26</definedName>
    <definedName name="razdel_04" localSheetId="47">'г. Тольятти '!$P$20:$T$26</definedName>
    <definedName name="razdel_04" localSheetId="40">'г. Чапаевск'!$P$20:$T$26</definedName>
    <definedName name="razdel_04" localSheetId="2">'г.о. Кинель'!$P$20:$T$26</definedName>
    <definedName name="razdel_04" localSheetId="50">'Деп Сам'!$P$20:$T$26</definedName>
    <definedName name="razdel_04" localSheetId="48">'Деп Тольятти'!$P$20:$T$26</definedName>
    <definedName name="razdel_04" localSheetId="4">ЗУ!$P$20:$T$26</definedName>
    <definedName name="razdel_04" localSheetId="1">КУ!$P$20:$T$26</definedName>
    <definedName name="razdel_04" localSheetId="38">'м.р.  Приволжский'!$P$20:$T$26</definedName>
    <definedName name="razdel_04" localSheetId="31">'м.р. Алексеевский'!$P$20:$T$26</definedName>
    <definedName name="razdel_04" localSheetId="35">'м.р. Безенчукский'!$P$20:$T$26</definedName>
    <definedName name="razdel_04" localSheetId="12">'м.р. Богатовский'!$P$20:$T$26</definedName>
    <definedName name="razdel_04" localSheetId="42">'м.р. Большеглушицкий'!$P$20:$T$26</definedName>
    <definedName name="razdel_04" localSheetId="43">'м.р. Большечерниговский'!$P$20:$T$26</definedName>
    <definedName name="razdel_04" localSheetId="32">'м.р. Борский'!$P$20:$T$26</definedName>
    <definedName name="razdel_04" localSheetId="45">'м.р. Волжский'!$P$20:$T$26</definedName>
    <definedName name="razdel_04" localSheetId="24">'м.р. Елховский'!$P$20:$T$26</definedName>
    <definedName name="razdel_04" localSheetId="18">'м.р. Исаклинский'!$P$20:$T$26</definedName>
    <definedName name="razdel_04" localSheetId="19">'м.р. Камышлинский'!$P$20:$T$26</definedName>
    <definedName name="razdel_04" localSheetId="3">'м.р. Кинельский'!$P$20:$T$26</definedName>
    <definedName name="razdel_04" localSheetId="20">'м.р. Клявлинский'!$P$20:$T$26</definedName>
    <definedName name="razdel_04" localSheetId="25">'м.р. Кошкинский'!$P$20:$T$26</definedName>
    <definedName name="razdel_04" localSheetId="36">'м.р. Красноармейский'!$P$20:$T$26</definedName>
    <definedName name="razdel_04" localSheetId="26">'м.р. Красноярский'!$P$20:$T$26</definedName>
    <definedName name="razdel_04" localSheetId="33">'м.р. Нефтегорский'!$P$20:$T$26</definedName>
    <definedName name="razdel_04" localSheetId="37">'м.р. Пестравский'!$P$20:$T$26</definedName>
    <definedName name="razdel_04" localSheetId="21">'м.р. Похвистневский'!$P$20:$T$26</definedName>
    <definedName name="razdel_04" localSheetId="14">'м.р. Сергиевский'!$P$20:$T$26</definedName>
    <definedName name="razdel_04" localSheetId="28">'м.р. Ставропольский'!$P$20:$T$26</definedName>
    <definedName name="razdel_04" localSheetId="5">'м.р. Сызранский'!$P$20:$T$26</definedName>
    <definedName name="razdel_04" localSheetId="39">'м.р. Хворостянский'!$P$20:$T$26</definedName>
    <definedName name="razdel_04" localSheetId="15">'м.р. Челно-Вершинский'!$P$20:$T$26</definedName>
    <definedName name="razdel_04" localSheetId="16">'м.р. Шенталинский'!$P$20:$T$26</definedName>
    <definedName name="razdel_04" localSheetId="6">'м.р. Шигонский'!$P$20:$T$26</definedName>
    <definedName name="razdel_04" localSheetId="11">'м.р.Кинель-Черкасский '!$P$20:$T$26</definedName>
    <definedName name="razdel_04" localSheetId="9">ОУ!$P$20:$T$26</definedName>
    <definedName name="razdel_04" localSheetId="44">ПУ!$P$20:$T$26</definedName>
    <definedName name="razdel_04" localSheetId="17">СВУ!$P$20:$T$26</definedName>
    <definedName name="razdel_04" localSheetId="23">СЗУ!$P$20:$T$26</definedName>
    <definedName name="razdel_04" localSheetId="13">СУ!$P$20:$T$26</definedName>
    <definedName name="razdel_04" localSheetId="27">ЦУ!$P$20:$T$26</definedName>
    <definedName name="razdel_04" localSheetId="30">ЮВУ!$P$20:$T$26</definedName>
    <definedName name="razdel_04" localSheetId="34">ЮЗУ!$P$20:$T$26</definedName>
    <definedName name="razdel_04" localSheetId="41">ЮУ!$P$20:$T$26</definedName>
    <definedName name="razdel_04">'Раздел 1.4'!$P$20:$T$26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24" i="137" l="1"/>
  <c r="P23" i="137"/>
  <c r="P22" i="137"/>
  <c r="P21" i="137"/>
  <c r="P24" i="138"/>
  <c r="P23" i="138"/>
  <c r="P22" i="138"/>
  <c r="P21" i="138"/>
  <c r="P24" i="52" l="1"/>
  <c r="P23" i="52"/>
  <c r="P22" i="52"/>
  <c r="P21" i="52"/>
  <c r="P24" i="133" l="1"/>
  <c r="P23" i="133"/>
  <c r="P22" i="133"/>
  <c r="P21" i="133"/>
  <c r="P24" i="130" l="1"/>
  <c r="P23" i="130"/>
  <c r="P22" i="130"/>
  <c r="P21" i="130"/>
  <c r="P24" i="35" l="1"/>
  <c r="P23" i="35"/>
  <c r="P22" i="35"/>
  <c r="P21" i="35"/>
  <c r="P24" i="41" l="1"/>
  <c r="P23" i="41"/>
  <c r="P22" i="41"/>
  <c r="P21" i="41"/>
  <c r="P24" i="42"/>
  <c r="P23" i="42"/>
  <c r="P22" i="42"/>
  <c r="P21" i="42"/>
  <c r="P24" i="43"/>
  <c r="P23" i="43"/>
  <c r="P22" i="43"/>
  <c r="P21" i="43"/>
  <c r="P24" i="44"/>
  <c r="P23" i="44"/>
  <c r="P22" i="44"/>
  <c r="P21" i="44"/>
  <c r="P24" i="45"/>
  <c r="P23" i="45"/>
  <c r="P22" i="45"/>
  <c r="P21" i="45"/>
  <c r="P24" i="46"/>
  <c r="P23" i="46"/>
  <c r="P22" i="46"/>
  <c r="P21" i="46"/>
  <c r="P24" i="38" l="1"/>
  <c r="P23" i="38"/>
  <c r="P22" i="38"/>
  <c r="P21" i="38"/>
  <c r="P24" i="39"/>
  <c r="P23" i="39"/>
  <c r="P22" i="39"/>
  <c r="P21" i="39"/>
  <c r="P24" i="140" l="1"/>
  <c r="P23" i="140"/>
  <c r="P22" i="140"/>
  <c r="P21" i="140"/>
  <c r="T24" i="141"/>
  <c r="S24" i="141"/>
  <c r="R24" i="141"/>
  <c r="P24" i="141" s="1"/>
  <c r="Q24" i="141"/>
  <c r="P23" i="141"/>
  <c r="P22" i="141"/>
  <c r="P21" i="141"/>
  <c r="P24" i="142"/>
  <c r="P23" i="142"/>
  <c r="P22" i="142"/>
  <c r="P21" i="142"/>
  <c r="T24" i="34" l="1"/>
  <c r="S24" i="34"/>
  <c r="R24" i="34"/>
  <c r="Q24" i="34"/>
  <c r="P24" i="34"/>
  <c r="P23" i="34"/>
  <c r="P22" i="34"/>
  <c r="P21" i="34"/>
  <c r="P24" i="131" l="1"/>
  <c r="P23" i="131"/>
  <c r="P22" i="131"/>
  <c r="P21" i="131"/>
  <c r="P24" i="132"/>
  <c r="P23" i="132"/>
  <c r="P22" i="132"/>
  <c r="P21" i="132"/>
  <c r="P24" i="134"/>
  <c r="P23" i="134"/>
  <c r="P22" i="134"/>
  <c r="P21" i="134"/>
  <c r="P24" i="57" l="1"/>
  <c r="P23" i="57"/>
  <c r="P22" i="57"/>
  <c r="P21" i="57"/>
  <c r="P24" i="30" l="1"/>
  <c r="P23" i="30"/>
  <c r="P22" i="30"/>
  <c r="P21" i="30"/>
  <c r="P24" i="28"/>
  <c r="P23" i="28"/>
  <c r="P22" i="28"/>
  <c r="P21" i="28"/>
  <c r="P24" i="27"/>
  <c r="P23" i="27"/>
  <c r="P22" i="27"/>
  <c r="P21" i="27"/>
  <c r="R21" i="54" l="1"/>
  <c r="S21" i="54"/>
  <c r="R22" i="54"/>
  <c r="S22" i="54"/>
  <c r="T22" i="54"/>
  <c r="R23" i="54"/>
  <c r="S23" i="54"/>
  <c r="S24" i="54"/>
  <c r="T24" i="54"/>
  <c r="T21" i="54"/>
  <c r="R24" i="54"/>
  <c r="P23" i="54"/>
  <c r="P25" i="54"/>
  <c r="P21" i="54"/>
  <c r="P25" i="25"/>
  <c r="P26" i="25"/>
  <c r="Q22" i="25"/>
  <c r="R22" i="25"/>
  <c r="P23" i="25"/>
  <c r="Q23" i="25"/>
  <c r="T23" i="25"/>
  <c r="P24" i="25"/>
  <c r="S24" i="25"/>
  <c r="T24" i="25"/>
  <c r="T21" i="25"/>
  <c r="T22" i="22"/>
  <c r="S23" i="22"/>
  <c r="R24" i="22"/>
  <c r="T21" i="22"/>
  <c r="R21" i="22"/>
  <c r="P24" i="22"/>
  <c r="R22" i="22"/>
  <c r="P22" i="22"/>
  <c r="S21" i="22"/>
  <c r="Q24" i="54"/>
  <c r="P24" i="54"/>
  <c r="Q23" i="54"/>
  <c r="P22" i="54"/>
  <c r="Q21" i="54"/>
  <c r="T23" i="54"/>
  <c r="T22" i="37"/>
  <c r="T23" i="37"/>
  <c r="T24" i="37"/>
  <c r="S22" i="37"/>
  <c r="S23" i="37"/>
  <c r="S24" i="37"/>
  <c r="R22" i="37"/>
  <c r="R23" i="37"/>
  <c r="R24" i="37"/>
  <c r="Q22" i="37"/>
  <c r="Q23" i="37"/>
  <c r="Q24" i="37"/>
  <c r="P22" i="37"/>
  <c r="P23" i="37"/>
  <c r="P24" i="37"/>
  <c r="P25" i="37"/>
  <c r="P26" i="37"/>
  <c r="Q21" i="37"/>
  <c r="R21" i="37"/>
  <c r="S21" i="37"/>
  <c r="T21" i="37"/>
  <c r="P21" i="37"/>
  <c r="T22" i="40"/>
  <c r="T23" i="40"/>
  <c r="T24" i="40"/>
  <c r="S22" i="40"/>
  <c r="S23" i="40"/>
  <c r="S24" i="40"/>
  <c r="R22" i="40"/>
  <c r="R23" i="40"/>
  <c r="R24" i="40"/>
  <c r="Q22" i="40"/>
  <c r="Q23" i="40"/>
  <c r="Q24" i="40"/>
  <c r="P22" i="40"/>
  <c r="P23" i="40"/>
  <c r="P24" i="40"/>
  <c r="P25" i="40"/>
  <c r="P26" i="40"/>
  <c r="Q21" i="40"/>
  <c r="R21" i="40"/>
  <c r="S21" i="40"/>
  <c r="T21" i="40"/>
  <c r="P21" i="40"/>
  <c r="T22" i="47"/>
  <c r="T23" i="47"/>
  <c r="T24" i="47"/>
  <c r="S22" i="47"/>
  <c r="S23" i="47"/>
  <c r="S24" i="47"/>
  <c r="R22" i="47"/>
  <c r="R23" i="47"/>
  <c r="R24" i="47"/>
  <c r="Q22" i="47"/>
  <c r="Q23" i="47"/>
  <c r="Q24" i="47"/>
  <c r="P22" i="47"/>
  <c r="P23" i="47"/>
  <c r="P24" i="47"/>
  <c r="P25" i="47"/>
  <c r="P26" i="47"/>
  <c r="Q21" i="47"/>
  <c r="R21" i="47"/>
  <c r="S21" i="47"/>
  <c r="T21" i="47"/>
  <c r="P21" i="47"/>
  <c r="T22" i="51"/>
  <c r="T23" i="51"/>
  <c r="T24" i="51"/>
  <c r="S22" i="51"/>
  <c r="S23" i="51"/>
  <c r="S24" i="51"/>
  <c r="R22" i="51"/>
  <c r="R23" i="51"/>
  <c r="R24" i="51"/>
  <c r="Q22" i="51"/>
  <c r="Q23" i="51"/>
  <c r="Q24" i="51"/>
  <c r="P22" i="51"/>
  <c r="P23" i="51"/>
  <c r="P24" i="51"/>
  <c r="P25" i="51"/>
  <c r="P26" i="51"/>
  <c r="Q21" i="51"/>
  <c r="R21" i="51"/>
  <c r="S21" i="51"/>
  <c r="T21" i="51"/>
  <c r="P21" i="51"/>
  <c r="Q22" i="54"/>
  <c r="P26" i="54"/>
  <c r="T22" i="129"/>
  <c r="T23" i="129"/>
  <c r="T24" i="129"/>
  <c r="S22" i="129"/>
  <c r="S23" i="129"/>
  <c r="S24" i="129"/>
  <c r="R22" i="129"/>
  <c r="R23" i="129"/>
  <c r="R24" i="129"/>
  <c r="Q22" i="129"/>
  <c r="Q23" i="129"/>
  <c r="Q24" i="129"/>
  <c r="P22" i="129"/>
  <c r="P23" i="129"/>
  <c r="P24" i="129"/>
  <c r="P25" i="129"/>
  <c r="P26" i="129"/>
  <c r="Q21" i="129"/>
  <c r="R21" i="129"/>
  <c r="S21" i="129"/>
  <c r="T21" i="129"/>
  <c r="P21" i="129"/>
  <c r="T22" i="135"/>
  <c r="T23" i="135"/>
  <c r="T24" i="135"/>
  <c r="S22" i="135"/>
  <c r="S23" i="135"/>
  <c r="S24" i="135"/>
  <c r="R22" i="135"/>
  <c r="R23" i="135"/>
  <c r="R24" i="135"/>
  <c r="Q22" i="135"/>
  <c r="Q23" i="135"/>
  <c r="Q24" i="135"/>
  <c r="P22" i="135"/>
  <c r="P23" i="135"/>
  <c r="P24" i="135"/>
  <c r="P25" i="135"/>
  <c r="P26" i="135"/>
  <c r="Q21" i="135"/>
  <c r="R21" i="135"/>
  <c r="S21" i="135"/>
  <c r="T21" i="135"/>
  <c r="P21" i="135"/>
  <c r="T22" i="139"/>
  <c r="T23" i="139"/>
  <c r="T24" i="139"/>
  <c r="S22" i="139"/>
  <c r="S23" i="139"/>
  <c r="S24" i="139"/>
  <c r="R22" i="139"/>
  <c r="R23" i="139"/>
  <c r="R24" i="139"/>
  <c r="Q22" i="139"/>
  <c r="Q23" i="139"/>
  <c r="Q24" i="139"/>
  <c r="P22" i="139"/>
  <c r="P23" i="139"/>
  <c r="P24" i="139"/>
  <c r="P25" i="139"/>
  <c r="P26" i="139"/>
  <c r="Q21" i="139"/>
  <c r="R21" i="139"/>
  <c r="S21" i="139"/>
  <c r="T21" i="139"/>
  <c r="P21" i="139"/>
  <c r="T22" i="31"/>
  <c r="T23" i="31"/>
  <c r="T24" i="31"/>
  <c r="S22" i="31"/>
  <c r="S23" i="31"/>
  <c r="S24" i="31"/>
  <c r="R22" i="31"/>
  <c r="R23" i="31"/>
  <c r="R24" i="31"/>
  <c r="Q22" i="31"/>
  <c r="Q23" i="31"/>
  <c r="Q24" i="31"/>
  <c r="P22" i="31"/>
  <c r="P23" i="31"/>
  <c r="P24" i="31"/>
  <c r="P25" i="31"/>
  <c r="P26" i="31"/>
  <c r="Q21" i="31"/>
  <c r="R21" i="31"/>
  <c r="S21" i="31"/>
  <c r="T21" i="31"/>
  <c r="P21" i="31"/>
  <c r="T22" i="25"/>
  <c r="S22" i="25"/>
  <c r="S23" i="25"/>
  <c r="R23" i="25"/>
  <c r="R24" i="25"/>
  <c r="Q24" i="25"/>
  <c r="P22" i="25"/>
  <c r="Q21" i="25"/>
  <c r="R21" i="25"/>
  <c r="S21" i="25"/>
  <c r="P21" i="25"/>
  <c r="S22" i="22"/>
  <c r="R23" i="22"/>
  <c r="Q24" i="22"/>
  <c r="P25" i="22"/>
  <c r="Q21" i="22"/>
  <c r="P21" i="22"/>
  <c r="S24" i="22" l="1"/>
  <c r="S24" i="5" s="1"/>
  <c r="T23" i="22"/>
  <c r="T23" i="5" s="1"/>
  <c r="P23" i="22"/>
  <c r="P23" i="5" s="1"/>
  <c r="Q22" i="22"/>
  <c r="Q22" i="5" s="1"/>
  <c r="P26" i="22"/>
  <c r="P26" i="5" s="1"/>
  <c r="T24" i="22"/>
  <c r="T24" i="5" s="1"/>
  <c r="Q23" i="22"/>
  <c r="Q23" i="5" s="1"/>
  <c r="P25" i="5"/>
  <c r="R21" i="5"/>
  <c r="P24" i="5"/>
  <c r="R22" i="5"/>
  <c r="S21" i="5"/>
  <c r="Q24" i="5"/>
  <c r="R23" i="5"/>
  <c r="S22" i="5"/>
  <c r="T21" i="5"/>
  <c r="P22" i="5"/>
  <c r="R24" i="5"/>
  <c r="S23" i="5"/>
  <c r="T22" i="5"/>
  <c r="P21" i="5"/>
  <c r="Q21" i="5"/>
</calcChain>
</file>

<file path=xl/sharedStrings.xml><?xml version="1.0" encoding="utf-8"?>
<sst xmlns="http://schemas.openxmlformats.org/spreadsheetml/2006/main" count="867" uniqueCount="18">
  <si>
    <t>Наименование показателей</t>
  </si>
  <si>
    <t>№
строки</t>
  </si>
  <si>
    <t>1 - 4 классы</t>
  </si>
  <si>
    <t>5 - 9 классы</t>
  </si>
  <si>
    <t>10 - 11 (12) классы</t>
  </si>
  <si>
    <t>Всего (сумма строк 01 - 03)</t>
  </si>
  <si>
    <t>Коды по ОКЕИ: место – 698, человек –792</t>
  </si>
  <si>
    <t xml:space="preserve"> только горячие завтраки</t>
  </si>
  <si>
    <t>только горячие обеды</t>
  </si>
  <si>
    <t xml:space="preserve">   в том числе в приспособленных  помещениях (мест)</t>
  </si>
  <si>
    <t xml:space="preserve"> и завтраки, и обеды</t>
  </si>
  <si>
    <r>
      <t xml:space="preserve">1.4.  Охват обучающихся горячим питанием
</t>
    </r>
    <r>
      <rPr>
        <i/>
        <sz val="10"/>
        <color indexed="8"/>
        <rFont val="Times New Roman"/>
        <family val="1"/>
        <charset val="204"/>
      </rPr>
      <t>(на конец отчетного года)</t>
    </r>
  </si>
  <si>
    <t>Численность обуча-ющихся, обеспечен-ных горячим пита-нием (сумма граф 5, 6, 7)</t>
  </si>
  <si>
    <t>из гр. 3 – имеющих льготы по оплате питания</t>
  </si>
  <si>
    <t>Из гр. 3 -  численность обучающихся, получающих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</si>
  <si>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 (мест)</t>
    </r>
  </si>
  <si>
    <t>Строка 05 — Заполняют организации, имеющие столовую (зал для приема пищи), заполнившие в разделе 1.2. строку 04 графы 03, 04.</t>
  </si>
  <si>
    <r>
      <t>Справка 4.</t>
    </r>
    <r>
      <rPr>
        <sz val="10"/>
        <color indexed="8"/>
        <rFont val="Times New Roman"/>
        <family val="1"/>
        <charset val="204"/>
      </rPr>
      <t xml:space="preserve">
Число посадочных мест в  столовой
(зале для приема пищи) (мест)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</si>
</sst>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8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53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3" fontId="19" fillId="18" borderId="11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3" fontId="21" fillId="0" borderId="0" xfId="0" applyNumberFormat="1" applyFont="1"/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3" fontId="24" fillId="18" borderId="10" xfId="0" applyNumberFormat="1" applyFont="1" applyFill="1" applyBorder="1" applyAlignment="1" applyProtection="1">
      <alignment horizontal="center" wrapText="1"/>
      <protection locked="0"/>
    </xf>
    <xf numFmtId="3" fontId="25" fillId="19" borderId="13" xfId="0" applyNumberFormat="1" applyFont="1" applyFill="1" applyBorder="1" applyAlignment="1">
      <alignment horizontal="center" vertical="center" wrapText="1"/>
    </xf>
    <xf numFmtId="3" fontId="26" fillId="19" borderId="13" xfId="0" applyNumberFormat="1" applyFont="1" applyFill="1" applyBorder="1" applyAlignment="1">
      <alignment horizontal="center" vertical="center" wrapText="1"/>
    </xf>
    <xf numFmtId="3" fontId="26" fillId="19" borderId="14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3" fontId="19" fillId="20" borderId="11" xfId="0" applyNumberFormat="1" applyFont="1" applyFill="1" applyBorder="1" applyAlignment="1" applyProtection="1">
      <alignment horizontal="center" vertical="center" wrapText="1"/>
      <protection locked="0"/>
    </xf>
    <xf numFmtId="3" fontId="24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12" xfId="0" applyFont="1" applyBorder="1" applyAlignment="1">
      <alignment horizontal="right"/>
    </xf>
    <xf numFmtId="0" fontId="21" fillId="0" borderId="10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T28"/>
  <sheetViews>
    <sheetView showGridLines="0" topLeftCell="A16" workbookViewId="0">
      <selection activeCell="V25" sqref="V25"/>
    </sheetView>
  </sheetViews>
  <sheetFormatPr defaultColWidth="9.140625" defaultRowHeight="12.75" x14ac:dyDescent="0.2"/>
  <cols>
    <col min="1" max="1" width="45" style="3" bestFit="1" customWidth="1"/>
    <col min="2" max="14" width="3.28515625" style="3" hidden="1" customWidth="1"/>
    <col min="15" max="15" width="6.42578125" style="3" bestFit="1" customWidth="1"/>
    <col min="16" max="20" width="16.7109375" style="3" customWidth="1"/>
    <col min="21" max="16384" width="9.140625" style="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  <c r="R20" s="5">
        <v>5</v>
      </c>
      <c r="S20" s="5">
        <v>6</v>
      </c>
      <c r="T20" s="5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КУ!P21+ЗУ!P21+ОУ!P21+СУ!P21+СВУ!P21+СЗУ!P21+ЦУ!P21+ЮВУ!P21+ЮЗУ!P21+ЮУ!P21+ПУ!P21+'Деп Тольятти'!P21+'г. Самара'!P21+'Деп Сам'!P21+'г. Тольятти '!P21</f>
        <v>157770</v>
      </c>
      <c r="Q21" s="1">
        <f>КУ!Q21+ЗУ!Q21+ОУ!Q21+СУ!Q21+СВУ!Q21+СЗУ!Q21+ЦУ!Q21+ЮВУ!Q21+ЮЗУ!Q21+ЮУ!Q21+ПУ!Q21+'Деп Тольятти'!Q21+'г. Самара'!Q21+'Деп Сам'!Q21+'г. Тольятти '!Q21</f>
        <v>155586</v>
      </c>
      <c r="R21" s="1">
        <f>КУ!R21+ЗУ!R21+ОУ!R21+СУ!R21+СВУ!R21+СЗУ!R21+ЦУ!R21+ЮВУ!R21+ЮЗУ!R21+ЮУ!R21+ПУ!R21+'Деп Тольятти'!R21+'г. Самара'!R21+'Деп Сам'!R21+'г. Тольятти '!R21</f>
        <v>86758</v>
      </c>
      <c r="S21" s="1">
        <f>КУ!S21+ЗУ!S21+ОУ!S21+СУ!S21+СВУ!S21+СЗУ!S21+ЦУ!S21+ЮВУ!S21+ЮЗУ!S21+ЮУ!S21+ПУ!S21+'Деп Тольятти'!S21+'г. Самара'!S21+'Деп Сам'!S21+'г. Тольятти '!S21</f>
        <v>26135</v>
      </c>
      <c r="T21" s="1">
        <f>КУ!T21+ЗУ!T21+ОУ!T21+СУ!T21+СВУ!T21+СЗУ!T21+ЦУ!T21+ЮВУ!T21+ЮЗУ!T21+ЮУ!T21+ПУ!T21+'Деп Тольятти'!T21+'г. Самара'!T21+'Деп Сам'!T21+'г. Тольятти '!T21</f>
        <v>44877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КУ!P22+ЗУ!P22+ОУ!P22+СУ!P22+СВУ!P22+СЗУ!P22+ЦУ!P22+ЮВУ!P22+ЮЗУ!P22+ЮУ!P22+ПУ!P22+'Деп Тольятти'!P22+'г. Самара'!P22+'Деп Сам'!P22+'г. Тольятти '!P22</f>
        <v>151847</v>
      </c>
      <c r="Q22" s="1">
        <f>КУ!Q22+ЗУ!Q22+ОУ!Q22+СУ!Q22+СВУ!Q22+СЗУ!Q22+ЦУ!Q22+ЮВУ!Q22+ЮЗУ!Q22+ЮУ!Q22+ПУ!Q22+'Деп Тольятти'!Q22+'г. Самара'!Q22+'Деп Сам'!Q22+'г. Тольятти '!Q22</f>
        <v>24693</v>
      </c>
      <c r="R22" s="1">
        <f>КУ!R22+ЗУ!R22+ОУ!R22+СУ!R22+СВУ!R22+СЗУ!R22+ЦУ!R22+ЮВУ!R22+ЮЗУ!R22+ЮУ!R22+ПУ!R22+'Деп Тольятти'!R22+'г. Самара'!R22+'Деп Сам'!R22+'г. Тольятти '!R22</f>
        <v>62551</v>
      </c>
      <c r="S22" s="1">
        <f>КУ!S22+ЗУ!S22+ОУ!S22+СУ!S22+СВУ!S22+СЗУ!S22+ЦУ!S22+ЮВУ!S22+ЮЗУ!S22+ЮУ!S22+ПУ!S22+'Деп Тольятти'!S22+'г. Самара'!S22+'Деп Сам'!S22+'г. Тольятти '!S22</f>
        <v>67879</v>
      </c>
      <c r="T22" s="1">
        <f>КУ!T22+ЗУ!T22+ОУ!T22+СУ!T22+СВУ!T22+СЗУ!T22+ЦУ!T22+ЮВУ!T22+ЮЗУ!T22+ЮУ!T22+ПУ!T22+'Деп Тольятти'!T22+'г. Самара'!T22+'Деп Сам'!T22+'г. Тольятти '!T22</f>
        <v>21417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КУ!P23+ЗУ!P23+ОУ!P23+СУ!P23+СВУ!P23+СЗУ!P23+ЦУ!P23+ЮВУ!P23+ЮЗУ!P23+ЮУ!P23+ПУ!P23+'Деп Тольятти'!P23+'г. Самара'!P23+'Деп Сам'!P23+'г. Тольятти '!P23</f>
        <v>18919</v>
      </c>
      <c r="Q23" s="1">
        <f>КУ!Q23+ЗУ!Q23+ОУ!Q23+СУ!Q23+СВУ!Q23+СЗУ!Q23+ЦУ!Q23+ЮВУ!Q23+ЮЗУ!Q23+ЮУ!Q23+ПУ!Q23+'Деп Тольятти'!Q23+'г. Самара'!Q23+'Деп Сам'!Q23+'г. Тольятти '!Q23</f>
        <v>1548</v>
      </c>
      <c r="R23" s="1">
        <f>КУ!R23+ЗУ!R23+ОУ!R23+СУ!R23+СВУ!R23+СЗУ!R23+ЦУ!R23+ЮВУ!R23+ЮЗУ!R23+ЮУ!R23+ПУ!R23+'Деп Тольятти'!R23+'г. Самара'!R23+'Деп Сам'!R23+'г. Тольятти '!R23</f>
        <v>7352</v>
      </c>
      <c r="S23" s="1">
        <f>КУ!S23+ЗУ!S23+ОУ!S23+СУ!S23+СВУ!S23+СЗУ!S23+ЦУ!S23+ЮВУ!S23+ЮЗУ!S23+ЮУ!S23+ПУ!S23+'Деп Тольятти'!S23+'г. Самара'!S23+'Деп Сам'!S23+'г. Тольятти '!S23</f>
        <v>10232</v>
      </c>
      <c r="T23" s="1">
        <f>КУ!T23+ЗУ!T23+ОУ!T23+СУ!T23+СВУ!T23+СЗУ!T23+ЦУ!T23+ЮВУ!T23+ЮЗУ!T23+ЮУ!T23+ПУ!T23+'Деп Тольятти'!T23+'г. Самара'!T23+'Деп Сам'!T23+'г. Тольятти '!T23</f>
        <v>1335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КУ!P24+ЗУ!P24+ОУ!P24+СУ!P24+СВУ!P24+СЗУ!P24+ЦУ!P24+ЮВУ!P24+ЮЗУ!P24+ЮУ!P24+ПУ!P24+'Деп Тольятти'!P24+'г. Самара'!P24+'Деп Сам'!P24+'г. Тольятти '!P24</f>
        <v>328536</v>
      </c>
      <c r="Q24" s="1">
        <f>КУ!Q24+ЗУ!Q24+ОУ!Q24+СУ!Q24+СВУ!Q24+СЗУ!Q24+ЦУ!Q24+ЮВУ!Q24+ЮЗУ!Q24+ЮУ!Q24+ПУ!Q24+'Деп Тольятти'!Q24+'г. Самара'!Q24+'Деп Сам'!Q24+'г. Тольятти '!Q24</f>
        <v>182182</v>
      </c>
      <c r="R24" s="1">
        <f>КУ!R24+ЗУ!R24+ОУ!R24+СУ!R24+СВУ!R24+СЗУ!R24+ЦУ!R24+ЮВУ!R24+ЮЗУ!R24+ЮУ!R24+ПУ!R24+'Деп Тольятти'!R24+'г. Самара'!R24+'Деп Сам'!R24+'г. Тольятти '!R24</f>
        <v>156661</v>
      </c>
      <c r="S24" s="1">
        <f>КУ!S24+ЗУ!S24+ОУ!S24+СУ!S24+СВУ!S24+СЗУ!S24+ЦУ!S24+ЮВУ!S24+ЮЗУ!S24+ЮУ!S24+ПУ!S24+'Деп Тольятти'!S24+'г. Самара'!S24+'Деп Сам'!S24+'г. Тольятти '!S24</f>
        <v>104246</v>
      </c>
      <c r="T24" s="1">
        <f>КУ!T24+ЗУ!T24+ОУ!T24+СУ!T24+СВУ!T24+СЗУ!T24+ЦУ!T24+ЮВУ!T24+ЮЗУ!T24+ЮУ!T24+ПУ!T24+'Деп Тольятти'!T24+'г. Самара'!T24+'Деп Сам'!T24+'г. Тольятти '!T24</f>
        <v>67629</v>
      </c>
    </row>
    <row r="25" spans="1:20" ht="45" customHeight="1" x14ac:dyDescent="0.25">
      <c r="A25" s="7" t="s">
        <v>15</v>
      </c>
      <c r="O25" s="8">
        <v>5</v>
      </c>
      <c r="P25" s="1">
        <f>КУ!P25+ЗУ!P25+ОУ!P25+СУ!P25+СВУ!P25+СЗУ!P25+ЦУ!P25+ЮВУ!P25+ЮЗУ!P25+ЮУ!P25+ПУ!P25+'Деп Тольятти'!P25+'г. Самара'!P25+'Деп Сам'!P25+'г. Тольятти '!P25</f>
        <v>96811</v>
      </c>
    </row>
    <row r="26" spans="1:20" ht="15.75" x14ac:dyDescent="0.25">
      <c r="A26" s="12" t="s">
        <v>9</v>
      </c>
      <c r="O26" s="8">
        <v>6</v>
      </c>
      <c r="P26" s="1">
        <f>КУ!P26+ЗУ!P26+ОУ!P26+СУ!P26+СВУ!P26+СЗУ!P26+ЦУ!P26+ЮВУ!P26+ЮЗУ!P26+ЮУ!P26+ПУ!P26+'Деп Тольятти'!P26+'г. Самара'!P26+'Деп Сам'!P26+'г. Тольятти '!P26</f>
        <v>10059</v>
      </c>
    </row>
    <row r="28" spans="1:20" ht="24" customHeight="1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C00000"/>
    <pageSetUpPr fitToPage="1"/>
  </sheetPr>
  <dimension ref="A1:T28"/>
  <sheetViews>
    <sheetView showGridLines="0" topLeftCell="A16" workbookViewId="0">
      <selection activeCell="P21" sqref="P21:P24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7">
        <f>'г. Отрадный'!P21+'м.р.Кинель-Черкасский '!P21+'м.р. Богатовский'!P21</f>
        <v>4769</v>
      </c>
      <c r="Q21" s="35">
        <f>'г. Отрадный'!Q21+'м.р.Кинель-Черкасский '!Q21+'м.р. Богатовский'!Q21</f>
        <v>4769</v>
      </c>
      <c r="R21" s="35">
        <f>'г. Отрадный'!R21+'м.р.Кинель-Черкасский '!R21+'м.р. Богатовский'!R21</f>
        <v>3280</v>
      </c>
      <c r="S21" s="35">
        <f>'г. Отрадный'!S21+'м.р.Кинель-Черкасский '!S21+'м.р. Богатовский'!S21</f>
        <v>725</v>
      </c>
      <c r="T21" s="35">
        <f>'г. Отрадный'!T21+'м.р.Кинель-Черкасский '!T21+'м.р. Богатовский'!T21</f>
        <v>764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7">
        <f>'г. Отрадный'!P22+'м.р.Кинель-Черкасский '!P22+'м.р. Богатовский'!P22</f>
        <v>5211</v>
      </c>
      <c r="Q22" s="35">
        <f>'г. Отрадный'!Q22+'м.р.Кинель-Черкасский '!Q22+'м.р. Богатовский'!Q22</f>
        <v>740</v>
      </c>
      <c r="R22" s="35">
        <f>'г. Отрадный'!R22+'м.р.Кинель-Черкасский '!R22+'м.р. Богатовский'!R22</f>
        <v>1580</v>
      </c>
      <c r="S22" s="35">
        <f>'г. Отрадный'!S22+'м.р.Кинель-Черкасский '!S22+'м.р. Богатовский'!S22</f>
        <v>2790</v>
      </c>
      <c r="T22" s="35">
        <f>'г. Отрадный'!T22+'м.р.Кинель-Черкасский '!T22+'м.р. Богатовский'!T22</f>
        <v>841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7">
        <f>'г. Отрадный'!P23+'м.р.Кинель-Черкасский '!P23+'м.р. Богатовский'!P23</f>
        <v>477</v>
      </c>
      <c r="Q23" s="35">
        <f>'г. Отрадный'!Q23+'м.р.Кинель-Черкасский '!Q23+'м.р. Богатовский'!Q23</f>
        <v>2</v>
      </c>
      <c r="R23" s="35">
        <f>'г. Отрадный'!R23+'м.р.Кинель-Черкасский '!R23+'м.р. Богатовский'!R23</f>
        <v>129</v>
      </c>
      <c r="S23" s="35">
        <f>'г. Отрадный'!S23+'м.р.Кинель-Черкасский '!S23+'м.р. Богатовский'!S23</f>
        <v>341</v>
      </c>
      <c r="T23" s="35">
        <f>'г. Отрадный'!T23+'м.р.Кинель-Черкасский '!T23+'м.р. Богатовский'!T23</f>
        <v>7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7">
        <f>'г. Отрадный'!P24+'м.р.Кинель-Черкасский '!P24+'м.р. Богатовский'!P24</f>
        <v>10457</v>
      </c>
      <c r="Q24" s="35">
        <f>'г. Отрадный'!Q24+'м.р.Кинель-Черкасский '!Q24+'м.р. Богатовский'!Q24</f>
        <v>5511</v>
      </c>
      <c r="R24" s="35">
        <f>'г. Отрадный'!R24+'м.р.Кинель-Черкасский '!R24+'м.р. Богатовский'!R24</f>
        <v>4989</v>
      </c>
      <c r="S24" s="35">
        <f>'г. Отрадный'!S24+'м.р.Кинель-Черкасский '!S24+'м.р. Богатовский'!S24</f>
        <v>3856</v>
      </c>
      <c r="T24" s="35">
        <f>'г. Отрадный'!T24+'м.р.Кинель-Черкасский '!T24+'м.р. Богатовский'!T24</f>
        <v>1612</v>
      </c>
    </row>
    <row r="25" spans="1:20" ht="45" customHeight="1" x14ac:dyDescent="0.25">
      <c r="A25" s="7" t="s">
        <v>15</v>
      </c>
      <c r="O25" s="8">
        <v>5</v>
      </c>
      <c r="P25" s="35">
        <f>'г. Отрадный'!P25+'м.р.Кинель-Черкасский '!P25+'м.р. Богатовский'!P25</f>
        <v>3477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'г. Отрадный'!P26+'м.р.Кинель-Черкасский '!P26+'м.р. Богатовский'!P26</f>
        <v>416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2239</v>
      </c>
      <c r="Q21" s="32">
        <v>2239</v>
      </c>
      <c r="R21" s="32">
        <v>1328</v>
      </c>
      <c r="S21" s="32">
        <v>717</v>
      </c>
      <c r="T21" s="32">
        <v>194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2382</v>
      </c>
      <c r="Q22" s="32">
        <v>322</v>
      </c>
      <c r="R22" s="32">
        <v>938</v>
      </c>
      <c r="S22" s="32">
        <v>1089</v>
      </c>
      <c r="T22" s="32">
        <v>355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243</v>
      </c>
      <c r="Q23" s="32">
        <v>0</v>
      </c>
      <c r="R23" s="32">
        <v>109</v>
      </c>
      <c r="S23" s="32">
        <v>133</v>
      </c>
      <c r="T23" s="32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4864</v>
      </c>
      <c r="Q24" s="32">
        <v>2561</v>
      </c>
      <c r="R24" s="32">
        <v>2375</v>
      </c>
      <c r="S24" s="32">
        <v>1939</v>
      </c>
      <c r="T24" s="32">
        <v>550</v>
      </c>
    </row>
    <row r="25" spans="1:20" ht="45" customHeight="1" x14ac:dyDescent="0.2">
      <c r="A25" s="7" t="s">
        <v>15</v>
      </c>
      <c r="O25" s="8">
        <v>5</v>
      </c>
      <c r="P25" s="33">
        <v>1097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25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4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1979</v>
      </c>
      <c r="Q21" s="32">
        <v>1979</v>
      </c>
      <c r="R21" s="32">
        <v>1522</v>
      </c>
      <c r="S21" s="32">
        <v>8</v>
      </c>
      <c r="T21" s="32">
        <v>449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2374</v>
      </c>
      <c r="Q22" s="32">
        <v>336</v>
      </c>
      <c r="R22" s="32">
        <v>465</v>
      </c>
      <c r="S22" s="32">
        <v>1518</v>
      </c>
      <c r="T22" s="32">
        <v>391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203</v>
      </c>
      <c r="Q23" s="32">
        <v>1</v>
      </c>
      <c r="R23" s="32">
        <v>10</v>
      </c>
      <c r="S23" s="32">
        <v>188</v>
      </c>
      <c r="T23" s="32">
        <v>5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4556</v>
      </c>
      <c r="Q24" s="32">
        <f>SUM(Q21:Q23)</f>
        <v>2316</v>
      </c>
      <c r="R24" s="32">
        <f t="shared" ref="R24:T24" si="1">SUM(R21:R23)</f>
        <v>1997</v>
      </c>
      <c r="S24" s="32">
        <f t="shared" si="1"/>
        <v>1714</v>
      </c>
      <c r="T24" s="32">
        <f t="shared" si="1"/>
        <v>845</v>
      </c>
    </row>
    <row r="25" spans="1:20" ht="45" customHeight="1" x14ac:dyDescent="0.2">
      <c r="A25" s="7" t="s">
        <v>15</v>
      </c>
      <c r="O25" s="8">
        <v>5</v>
      </c>
      <c r="P25" s="33">
        <v>1668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255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3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551</v>
      </c>
      <c r="Q21" s="32">
        <v>551</v>
      </c>
      <c r="R21" s="32">
        <v>430</v>
      </c>
      <c r="S21" s="32">
        <v>0</v>
      </c>
      <c r="T21" s="32">
        <v>121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455</v>
      </c>
      <c r="Q22" s="32">
        <v>82</v>
      </c>
      <c r="R22" s="32">
        <v>177</v>
      </c>
      <c r="S22" s="32">
        <v>183</v>
      </c>
      <c r="T22" s="32">
        <v>95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31</v>
      </c>
      <c r="Q23" s="32">
        <v>1</v>
      </c>
      <c r="R23" s="32">
        <v>10</v>
      </c>
      <c r="S23" s="32">
        <v>20</v>
      </c>
      <c r="T23" s="32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1037</v>
      </c>
      <c r="Q24" s="32">
        <v>634</v>
      </c>
      <c r="R24" s="32">
        <v>617</v>
      </c>
      <c r="S24" s="32">
        <v>203</v>
      </c>
      <c r="T24" s="32">
        <v>217</v>
      </c>
    </row>
    <row r="25" spans="1:20" ht="45" customHeight="1" x14ac:dyDescent="0.2">
      <c r="A25" s="7" t="s">
        <v>15</v>
      </c>
      <c r="O25" s="8">
        <v>5</v>
      </c>
      <c r="P25" s="33">
        <v>712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136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2">
    <tabColor rgb="FFC00000"/>
    <pageSetUpPr fitToPage="1"/>
  </sheetPr>
  <dimension ref="A1:T28"/>
  <sheetViews>
    <sheetView showGridLines="0" topLeftCell="A16" workbookViewId="0">
      <selection activeCell="Y37" sqref="Y36:Y3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5">
        <f>'м.р. Сергиевский'!P21+'м.р. Челно-Вершинский'!P21+'м.р. Шенталинский'!P21</f>
        <v>2758</v>
      </c>
      <c r="Q21" s="35">
        <f>'м.р. Сергиевский'!Q21+'м.р. Челно-Вершинский'!Q21+'м.р. Шенталинский'!Q21</f>
        <v>2758</v>
      </c>
      <c r="R21" s="35">
        <f>'м.р. Сергиевский'!R21+'м.р. Челно-Вершинский'!R21+'м.р. Шенталинский'!R21</f>
        <v>2161</v>
      </c>
      <c r="S21" s="35">
        <f>'м.р. Сергиевский'!S21+'м.р. Челно-Вершинский'!S21+'м.р. Шенталинский'!S21</f>
        <v>154</v>
      </c>
      <c r="T21" s="35">
        <f>'м.р. Сергиевский'!T21+'м.р. Челно-Вершинский'!T21+'м.р. Шенталинский'!T21</f>
        <v>443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5">
        <f>'м.р. Сергиевский'!P22+'м.р. Челно-Вершинский'!P22+'м.р. Шенталинский'!P22</f>
        <v>3438</v>
      </c>
      <c r="Q22" s="35">
        <f>'м.р. Сергиевский'!Q22+'м.р. Челно-Вершинский'!Q22+'м.р. Шенталинский'!Q22</f>
        <v>469</v>
      </c>
      <c r="R22" s="35">
        <f>'м.р. Сергиевский'!R22+'м.р. Челно-Вершинский'!R22+'м.р. Шенталинский'!R22</f>
        <v>1556</v>
      </c>
      <c r="S22" s="35">
        <f>'м.р. Сергиевский'!S22+'м.р. Челно-Вершинский'!S22+'м.р. Шенталинский'!S22</f>
        <v>1376</v>
      </c>
      <c r="T22" s="35">
        <f>'м.р. Сергиевский'!T22+'м.р. Челно-Вершинский'!T22+'м.р. Шенталинский'!T22</f>
        <v>506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5">
        <f>'м.р. Сергиевский'!P23+'м.р. Челно-Вершинский'!P23+'м.р. Шенталинский'!P23</f>
        <v>382</v>
      </c>
      <c r="Q23" s="35">
        <f>'м.р. Сергиевский'!Q23+'м.р. Челно-Вершинский'!Q23+'м.р. Шенталинский'!Q23</f>
        <v>6</v>
      </c>
      <c r="R23" s="35">
        <f>'м.р. Сергиевский'!R23+'м.р. Челно-Вершинский'!R23+'м.р. Шенталинский'!R23</f>
        <v>161</v>
      </c>
      <c r="S23" s="35">
        <f>'м.р. Сергиевский'!S23+'м.р. Челно-Вершинский'!S23+'м.р. Шенталинский'!S23</f>
        <v>218</v>
      </c>
      <c r="T23" s="35">
        <f>'м.р. Сергиевский'!T23+'м.р. Челно-Вершинский'!T23+'м.р. Шенталинский'!T23</f>
        <v>3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5">
        <f>'м.р. Сергиевский'!P24+'м.р. Челно-Вершинский'!P24+'м.р. Шенталинский'!P24</f>
        <v>6578</v>
      </c>
      <c r="Q24" s="35">
        <f>'м.р. Сергиевский'!Q24+'м.р. Челно-Вершинский'!Q24+'м.р. Шенталинский'!Q24</f>
        <v>3233</v>
      </c>
      <c r="R24" s="35">
        <f>'м.р. Сергиевский'!R24+'м.р. Челно-Вершинский'!R24+'м.р. Шенталинский'!R24</f>
        <v>3878</v>
      </c>
      <c r="S24" s="35">
        <f>'м.р. Сергиевский'!S24+'м.р. Челно-Вершинский'!S24+'м.р. Шенталинский'!S24</f>
        <v>1748</v>
      </c>
      <c r="T24" s="35">
        <f>'м.р. Сергиевский'!T24+'м.р. Челно-Вершинский'!T24+'м.р. Шенталинский'!T24</f>
        <v>952</v>
      </c>
    </row>
    <row r="25" spans="1:20" ht="45" customHeight="1" x14ac:dyDescent="0.25">
      <c r="A25" s="7" t="s">
        <v>15</v>
      </c>
      <c r="O25" s="8">
        <v>5</v>
      </c>
      <c r="P25" s="35">
        <f>'м.р. Сергиевский'!P25+'м.р. Челно-Вершинский'!P25+'м.р. Шенталинский'!P25</f>
        <v>3289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'м.р. Сергиевский'!P26+'м.р. Челно-Вершинский'!P26+'м.р. Шенталинский'!P26</f>
        <v>236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1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1885</v>
      </c>
      <c r="Q21" s="44">
        <v>1885</v>
      </c>
      <c r="R21" s="44">
        <v>1519</v>
      </c>
      <c r="S21" s="44">
        <v>111</v>
      </c>
      <c r="T21" s="44">
        <v>255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>R22+S22+T22</f>
        <v>2295</v>
      </c>
      <c r="Q22" s="44">
        <v>312</v>
      </c>
      <c r="R22" s="44">
        <v>1030</v>
      </c>
      <c r="S22" s="44">
        <v>1009</v>
      </c>
      <c r="T22" s="44">
        <v>256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>R23+S23+T23</f>
        <v>215</v>
      </c>
      <c r="Q23" s="44">
        <v>4</v>
      </c>
      <c r="R23" s="44">
        <v>96</v>
      </c>
      <c r="S23" s="44">
        <v>118</v>
      </c>
      <c r="T23" s="44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>R24+S24+T24</f>
        <v>4395</v>
      </c>
      <c r="Q24" s="44">
        <v>2201</v>
      </c>
      <c r="R24" s="44">
        <v>2645</v>
      </c>
      <c r="S24" s="44">
        <v>1238</v>
      </c>
      <c r="T24" s="44">
        <v>512</v>
      </c>
    </row>
    <row r="25" spans="1:20" ht="45" customHeight="1" x14ac:dyDescent="0.2">
      <c r="A25" s="7" t="s">
        <v>15</v>
      </c>
      <c r="O25" s="8">
        <v>5</v>
      </c>
      <c r="P25" s="45">
        <v>1714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36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0">
    <pageSetUpPr fitToPage="1"/>
  </sheetPr>
  <dimension ref="A1:T28"/>
  <sheetViews>
    <sheetView showGridLines="0" topLeftCell="A16" workbookViewId="0">
      <selection activeCell="U33" sqref="U33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431</v>
      </c>
      <c r="Q21" s="44">
        <v>431</v>
      </c>
      <c r="R21" s="44">
        <v>390</v>
      </c>
      <c r="S21" s="44">
        <v>0</v>
      </c>
      <c r="T21" s="44">
        <v>41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 t="shared" ref="P22:P24" si="0">R22+S22+T22</f>
        <v>601</v>
      </c>
      <c r="Q22" s="44">
        <v>81</v>
      </c>
      <c r="R22" s="44">
        <v>311</v>
      </c>
      <c r="S22" s="44">
        <v>239</v>
      </c>
      <c r="T22" s="44">
        <v>51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 t="shared" si="0"/>
        <v>102</v>
      </c>
      <c r="Q23" s="44">
        <v>0</v>
      </c>
      <c r="R23" s="44">
        <v>25</v>
      </c>
      <c r="S23" s="44">
        <v>77</v>
      </c>
      <c r="T23" s="44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 t="shared" si="0"/>
        <v>1134</v>
      </c>
      <c r="Q24" s="44">
        <v>512</v>
      </c>
      <c r="R24" s="44">
        <v>726</v>
      </c>
      <c r="S24" s="44">
        <v>316</v>
      </c>
      <c r="T24" s="44">
        <v>92</v>
      </c>
    </row>
    <row r="25" spans="1:20" ht="45" customHeight="1" x14ac:dyDescent="0.2">
      <c r="A25" s="7" t="s">
        <v>15</v>
      </c>
      <c r="O25" s="8">
        <v>5</v>
      </c>
      <c r="P25" s="45">
        <v>732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105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9">
    <pageSetUpPr fitToPage="1"/>
  </sheetPr>
  <dimension ref="A1:T28"/>
  <sheetViews>
    <sheetView showGridLines="0" topLeftCell="A16" workbookViewId="0">
      <selection activeCell="V37" sqref="V3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442</v>
      </c>
      <c r="Q21" s="32">
        <v>442</v>
      </c>
      <c r="R21" s="32">
        <v>252</v>
      </c>
      <c r="S21" s="32">
        <v>43</v>
      </c>
      <c r="T21" s="32">
        <v>147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542</v>
      </c>
      <c r="Q22" s="32">
        <v>76</v>
      </c>
      <c r="R22" s="32">
        <v>215</v>
      </c>
      <c r="S22" s="32">
        <v>128</v>
      </c>
      <c r="T22" s="32">
        <v>199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65</v>
      </c>
      <c r="Q23" s="32">
        <v>2</v>
      </c>
      <c r="R23" s="32">
        <v>40</v>
      </c>
      <c r="S23" s="32">
        <v>23</v>
      </c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1049</v>
      </c>
      <c r="Q24" s="32">
        <v>520</v>
      </c>
      <c r="R24" s="32">
        <v>507</v>
      </c>
      <c r="S24" s="32">
        <v>194</v>
      </c>
      <c r="T24" s="32">
        <v>348</v>
      </c>
    </row>
    <row r="25" spans="1:20" ht="45" customHeight="1" x14ac:dyDescent="0.2">
      <c r="A25" s="7" t="s">
        <v>15</v>
      </c>
      <c r="O25" s="8">
        <v>5</v>
      </c>
      <c r="P25" s="33">
        <v>843</v>
      </c>
      <c r="Q25" s="36"/>
      <c r="R25" s="36"/>
      <c r="S25" s="36"/>
      <c r="T25" s="36"/>
    </row>
    <row r="26" spans="1:20" ht="15.75" x14ac:dyDescent="0.2">
      <c r="A26" s="12" t="s">
        <v>9</v>
      </c>
      <c r="O26" s="8">
        <v>6</v>
      </c>
      <c r="P26" s="33">
        <v>95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>
    <tabColor rgb="FFC00000"/>
    <pageSetUpPr fitToPage="1"/>
  </sheetPr>
  <dimension ref="A1:T28"/>
  <sheetViews>
    <sheetView showGridLines="0" topLeftCell="A16" workbookViewId="0">
      <selection activeCell="X16" sqref="X1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5">
        <f>'м.р. Исаклинский'!P21+'м.р. Камышлинский'!P21+'м.р. Клявлинский'!P21+'м.р. Похвистневский'!P21+'г. Похвистнево'!P21</f>
        <v>3336</v>
      </c>
      <c r="Q21" s="35">
        <f>'м.р. Исаклинский'!Q21+'м.р. Камышлинский'!Q21+'м.р. Клявлинский'!Q21+'м.р. Похвистневский'!Q21+'г. Похвистнево'!Q21</f>
        <v>3313</v>
      </c>
      <c r="R21" s="35">
        <f>'м.р. Исаклинский'!R21+'м.р. Камышлинский'!R21+'м.р. Клявлинский'!R21+'м.р. Похвистневский'!R21+'г. Похвистнево'!R21</f>
        <v>2354</v>
      </c>
      <c r="S21" s="35">
        <f>'м.р. Исаклинский'!S21+'м.р. Камышлинский'!S21+'м.р. Клявлинский'!S21+'м.р. Похвистневский'!S21+'г. Похвистнево'!S21</f>
        <v>265</v>
      </c>
      <c r="T21" s="35">
        <f>'м.р. Исаклинский'!T21+'м.р. Камышлинский'!T21+'м.р. Клявлинский'!T21+'м.р. Похвистневский'!T21+'г. Похвистнево'!T21</f>
        <v>717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5">
        <f>'м.р. Исаклинский'!P22+'м.р. Камышлинский'!P22+'м.р. Клявлинский'!P22+'м.р. Похвистневский'!P22+'г. Похвистнево'!P22</f>
        <v>4008</v>
      </c>
      <c r="Q22" s="35">
        <f>'м.р. Исаклинский'!Q22+'м.р. Камышлинский'!Q22+'м.р. Клявлинский'!Q22+'м.р. Похвистневский'!Q22+'г. Похвистнево'!Q22</f>
        <v>617</v>
      </c>
      <c r="R22" s="35">
        <f>'м.р. Исаклинский'!R22+'м.р. Камышлинский'!R22+'м.р. Клявлинский'!R22+'м.р. Похвистневский'!R22+'г. Похвистнево'!R22</f>
        <v>2480</v>
      </c>
      <c r="S22" s="35">
        <f>'м.р. Исаклинский'!S22+'м.р. Камышлинский'!S22+'м.р. Клявлинский'!S22+'м.р. Похвистневский'!S22+'г. Похвистнево'!S22</f>
        <v>758</v>
      </c>
      <c r="T22" s="35">
        <f>'м.р. Исаклинский'!T22+'м.р. Камышлинский'!T22+'м.р. Клявлинский'!T22+'м.р. Похвистневский'!T22+'г. Похвистнево'!T22</f>
        <v>770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5">
        <f>'м.р. Исаклинский'!P23+'м.р. Камышлинский'!P23+'м.р. Клявлинский'!P23+'м.р. Похвистневский'!P23+'г. Похвистнево'!P23</f>
        <v>546</v>
      </c>
      <c r="Q23" s="35">
        <f>'м.р. Исаклинский'!Q23+'м.р. Камышлинский'!Q23+'м.р. Клявлинский'!Q23+'м.р. Похвистневский'!Q23+'г. Похвистнево'!Q23</f>
        <v>9</v>
      </c>
      <c r="R23" s="35">
        <f>'м.р. Исаклинский'!R23+'м.р. Камышлинский'!R23+'м.р. Клявлинский'!R23+'м.р. Похвистневский'!R23+'г. Похвистнево'!R23</f>
        <v>374</v>
      </c>
      <c r="S23" s="35">
        <f>'м.р. Исаклинский'!S23+'м.р. Камышлинский'!S23+'м.р. Клявлинский'!S23+'м.р. Похвистневский'!S23+'г. Похвистнево'!S23</f>
        <v>142</v>
      </c>
      <c r="T23" s="35">
        <f>'м.р. Исаклинский'!T23+'м.р. Камышлинский'!T23+'м.р. Клявлинский'!T23+'м.р. Похвистневский'!T23+'г. Похвистнево'!T23</f>
        <v>30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7">
        <f>'м.р. Исаклинский'!P24+'м.р. Камышлинский'!P24+'м.р. Клявлинский'!P24+'м.р. Похвистневский'!P24+'г. Похвистнево'!P24</f>
        <v>7890</v>
      </c>
      <c r="Q24" s="37">
        <f>'м.р. Исаклинский'!Q24+'м.р. Камышлинский'!Q24+'м.р. Клявлинский'!Q24+'м.р. Похвистневский'!Q24+'г. Похвистнево'!Q24</f>
        <v>3939</v>
      </c>
      <c r="R24" s="37">
        <f>'м.р. Исаклинский'!R24+'м.р. Камышлинский'!R24+'м.р. Клявлинский'!R24+'м.р. Похвистневский'!R24+'г. Похвистнево'!R24</f>
        <v>5208</v>
      </c>
      <c r="S24" s="37">
        <f>'м.р. Исаклинский'!S24+'м.р. Камышлинский'!S24+'м.р. Клявлинский'!S24+'м.р. Похвистневский'!S24+'г. Похвистнево'!S24</f>
        <v>1165</v>
      </c>
      <c r="T24" s="37">
        <f>'м.р. Исаклинский'!T24+'м.р. Камышлинский'!T24+'м.р. Клявлинский'!T24+'м.р. Похвистневский'!T24+'г. Похвистнево'!T24</f>
        <v>1517</v>
      </c>
    </row>
    <row r="25" spans="1:20" ht="45" customHeight="1" x14ac:dyDescent="0.25">
      <c r="A25" s="7" t="s">
        <v>15</v>
      </c>
      <c r="O25" s="8">
        <v>5</v>
      </c>
      <c r="P25" s="35">
        <f>'м.р. Исаклинский'!P25+'м.р. Камышлинский'!P25+'м.р. Клявлинский'!P25+'м.р. Похвистневский'!P25+'г. Похвистнево'!P25</f>
        <v>4283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'м.р. Исаклинский'!P26+'м.р. Камышлинский'!P26+'м.р. Клявлинский'!P26+'м.р. Похвистневский'!P26+'г. Похвистнево'!P26</f>
        <v>202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406</v>
      </c>
      <c r="Q21" s="32">
        <v>406</v>
      </c>
      <c r="R21" s="32">
        <v>305</v>
      </c>
      <c r="S21" s="32">
        <v>5</v>
      </c>
      <c r="T21" s="32">
        <v>96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619</v>
      </c>
      <c r="Q22" s="32">
        <v>89</v>
      </c>
      <c r="R22" s="32">
        <v>241</v>
      </c>
      <c r="S22" s="32">
        <v>180</v>
      </c>
      <c r="T22" s="32">
        <v>198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84</v>
      </c>
      <c r="Q23" s="32">
        <v>2</v>
      </c>
      <c r="R23" s="32">
        <v>27</v>
      </c>
      <c r="S23" s="32">
        <v>41</v>
      </c>
      <c r="T23" s="32">
        <v>16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1109</v>
      </c>
      <c r="Q24" s="32">
        <v>497</v>
      </c>
      <c r="R24" s="32">
        <v>573</v>
      </c>
      <c r="S24" s="32">
        <v>226</v>
      </c>
      <c r="T24" s="32">
        <v>310</v>
      </c>
    </row>
    <row r="25" spans="1:20" ht="45" customHeight="1" x14ac:dyDescent="0.2">
      <c r="A25" s="7" t="s">
        <v>15</v>
      </c>
      <c r="O25" s="8">
        <v>5</v>
      </c>
      <c r="P25" s="33">
        <v>671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140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C00000"/>
    <pageSetUpPr fitToPage="1"/>
  </sheetPr>
  <dimension ref="A1:T28"/>
  <sheetViews>
    <sheetView showGridLines="0" topLeftCell="A16" workbookViewId="0">
      <selection activeCell="A28" sqref="A28:T28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'г.о. Кинель'!P21+'м.р. Кинельский'!P21</f>
        <v>4768</v>
      </c>
      <c r="Q21" s="1">
        <f>'г.о. Кинель'!Q21+'м.р. Кинельский'!Q21</f>
        <v>4768</v>
      </c>
      <c r="R21" s="1">
        <f>'г.о. Кинель'!R21+'м.р. Кинельский'!R21</f>
        <v>3286</v>
      </c>
      <c r="S21" s="1">
        <f>'г.о. Кинель'!S21+'м.р. Кинельский'!S21</f>
        <v>687</v>
      </c>
      <c r="T21" s="1">
        <f>'г.о. Кинель'!T21+'м.р. Кинельский'!T21</f>
        <v>795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'г.о. Кинель'!P22+'м.р. Кинельский'!P22</f>
        <v>4561</v>
      </c>
      <c r="Q22" s="1">
        <f>'г.о. Кинель'!Q22+'м.р. Кинельский'!Q22</f>
        <v>515</v>
      </c>
      <c r="R22" s="1">
        <f>'г.о. Кинель'!R22+'м.р. Кинельский'!R22</f>
        <v>1573</v>
      </c>
      <c r="S22" s="1">
        <f>'г.о. Кинель'!S22+'м.р. Кинельский'!S22</f>
        <v>2279</v>
      </c>
      <c r="T22" s="1">
        <f>'г.о. Кинель'!T22+'м.р. Кинельский'!T22</f>
        <v>709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'г.о. Кинель'!P23+'м.р. Кинельский'!P23</f>
        <v>409</v>
      </c>
      <c r="Q23" s="1">
        <f>'г.о. Кинель'!Q23+'м.р. Кинельский'!Q23</f>
        <v>4</v>
      </c>
      <c r="R23" s="1">
        <f>'г.о. Кинель'!R23+'м.р. Кинельский'!R23</f>
        <v>187</v>
      </c>
      <c r="S23" s="1">
        <f>'г.о. Кинель'!S23+'м.р. Кинельский'!S23</f>
        <v>215</v>
      </c>
      <c r="T23" s="1">
        <f>'г.о. Кинель'!T23+'м.р. Кинельский'!T23</f>
        <v>7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'г.о. Кинель'!P24+'м.р. Кинельский'!P24</f>
        <v>9738</v>
      </c>
      <c r="Q24" s="1">
        <f>'г.о. Кинель'!Q24+'м.р. Кинельский'!Q24</f>
        <v>5287</v>
      </c>
      <c r="R24" s="1">
        <f>'г.о. Кинель'!R24+'м.р. Кинельский'!R24</f>
        <v>5046</v>
      </c>
      <c r="S24" s="1">
        <f>'г.о. Кинель'!S24+'м.р. Кинельский'!S24</f>
        <v>3181</v>
      </c>
      <c r="T24" s="1">
        <f>'г.о. Кинель'!T24+'м.р. Кинельский'!T24</f>
        <v>1511</v>
      </c>
    </row>
    <row r="25" spans="1:20" ht="45" customHeight="1" x14ac:dyDescent="0.25">
      <c r="A25" s="7" t="s">
        <v>15</v>
      </c>
      <c r="O25" s="8">
        <v>5</v>
      </c>
      <c r="P25" s="1">
        <f>'г.о. Кинель'!P25+'м.р. Кинельский'!P25</f>
        <v>3111</v>
      </c>
    </row>
    <row r="26" spans="1:20" ht="15.75" x14ac:dyDescent="0.25">
      <c r="A26" s="12" t="s">
        <v>9</v>
      </c>
      <c r="O26" s="8">
        <v>6</v>
      </c>
      <c r="P26" s="1">
        <f>'г.о. Кинель'!P26+'м.р. Кинельский'!P26</f>
        <v>336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6">
    <pageSetUpPr fitToPage="1"/>
  </sheetPr>
  <dimension ref="A1:T28"/>
  <sheetViews>
    <sheetView showGridLines="0" topLeftCell="A16" workbookViewId="0">
      <selection activeCell="S42" sqref="S4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358</v>
      </c>
      <c r="Q21" s="44">
        <v>339</v>
      </c>
      <c r="R21" s="44">
        <v>312</v>
      </c>
      <c r="S21" s="44">
        <v>0</v>
      </c>
      <c r="T21" s="44">
        <v>46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 t="shared" ref="P22:P24" si="0">R22+S22+T22</f>
        <v>484</v>
      </c>
      <c r="Q22" s="44">
        <v>80</v>
      </c>
      <c r="R22" s="44">
        <v>266</v>
      </c>
      <c r="S22" s="44">
        <v>100</v>
      </c>
      <c r="T22" s="44">
        <v>118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 t="shared" si="0"/>
        <v>55</v>
      </c>
      <c r="Q23" s="44">
        <v>4</v>
      </c>
      <c r="R23" s="44">
        <v>47</v>
      </c>
      <c r="S23" s="44">
        <v>7</v>
      </c>
      <c r="T23" s="44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 t="shared" si="0"/>
        <v>897</v>
      </c>
      <c r="Q24" s="44">
        <v>423</v>
      </c>
      <c r="R24" s="44">
        <v>625</v>
      </c>
      <c r="S24" s="44">
        <v>107</v>
      </c>
      <c r="T24" s="44">
        <v>165</v>
      </c>
    </row>
    <row r="25" spans="1:20" ht="45" customHeight="1" x14ac:dyDescent="0.2">
      <c r="A25" s="7" t="s">
        <v>15</v>
      </c>
      <c r="O25" s="8">
        <v>5</v>
      </c>
      <c r="P25" s="45">
        <v>548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0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5">
    <pageSetUpPr fitToPage="1"/>
  </sheetPr>
  <dimension ref="A1:T28"/>
  <sheetViews>
    <sheetView showGridLines="0" topLeftCell="A16" workbookViewId="0">
      <selection activeCell="R47" sqref="R4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391</v>
      </c>
      <c r="Q21" s="32">
        <v>391</v>
      </c>
      <c r="R21" s="32">
        <v>347</v>
      </c>
      <c r="S21" s="32">
        <v>0</v>
      </c>
      <c r="T21" s="32">
        <v>44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593</v>
      </c>
      <c r="Q22" s="32">
        <v>74</v>
      </c>
      <c r="R22" s="32">
        <v>535</v>
      </c>
      <c r="S22" s="32">
        <v>0</v>
      </c>
      <c r="T22" s="32">
        <v>58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76</v>
      </c>
      <c r="Q23" s="32">
        <v>0</v>
      </c>
      <c r="R23" s="32">
        <v>76</v>
      </c>
      <c r="S23" s="32">
        <v>0</v>
      </c>
      <c r="T23" s="32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1060</v>
      </c>
      <c r="Q24" s="32">
        <v>465</v>
      </c>
      <c r="R24" s="32">
        <v>958</v>
      </c>
      <c r="S24" s="32">
        <v>0</v>
      </c>
      <c r="T24" s="32">
        <v>102</v>
      </c>
    </row>
    <row r="25" spans="1:20" ht="45" customHeight="1" x14ac:dyDescent="0.2">
      <c r="A25" s="7" t="s">
        <v>15</v>
      </c>
      <c r="O25" s="8">
        <v>5</v>
      </c>
      <c r="P25" s="33">
        <v>744</v>
      </c>
      <c r="Q25" s="34"/>
      <c r="R25" s="34"/>
      <c r="S25" s="34"/>
      <c r="T25" s="34"/>
    </row>
    <row r="26" spans="1:20" ht="15.75" x14ac:dyDescent="0.25">
      <c r="A26" s="12" t="s">
        <v>9</v>
      </c>
      <c r="O26" s="8">
        <v>6</v>
      </c>
      <c r="P26" s="2"/>
      <c r="Q26" s="20"/>
      <c r="R26" s="20"/>
      <c r="S26" s="20"/>
      <c r="T26" s="20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4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952</v>
      </c>
      <c r="Q21" s="32">
        <v>948</v>
      </c>
      <c r="R21" s="32">
        <v>665</v>
      </c>
      <c r="S21" s="32">
        <v>0</v>
      </c>
      <c r="T21" s="32">
        <v>287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1229</v>
      </c>
      <c r="Q22" s="32">
        <v>269</v>
      </c>
      <c r="R22" s="32">
        <v>499</v>
      </c>
      <c r="S22" s="32">
        <v>434</v>
      </c>
      <c r="T22" s="32">
        <v>296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149</v>
      </c>
      <c r="Q23" s="32">
        <v>3</v>
      </c>
      <c r="R23" s="32">
        <v>62</v>
      </c>
      <c r="S23" s="32">
        <v>74</v>
      </c>
      <c r="T23" s="32">
        <v>13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2330</v>
      </c>
      <c r="Q24" s="32">
        <v>1220</v>
      </c>
      <c r="R24" s="32">
        <v>1226</v>
      </c>
      <c r="S24" s="32">
        <v>508</v>
      </c>
      <c r="T24" s="32">
        <v>596</v>
      </c>
    </row>
    <row r="25" spans="1:20" ht="45" customHeight="1" x14ac:dyDescent="0.2">
      <c r="A25" s="7" t="s">
        <v>15</v>
      </c>
      <c r="O25" s="8">
        <v>5</v>
      </c>
      <c r="P25" s="33">
        <v>1392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62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3">
    <pageSetUpPr fitToPage="1"/>
  </sheetPr>
  <dimension ref="A1:T28"/>
  <sheetViews>
    <sheetView showGridLines="0" topLeftCell="A16" workbookViewId="0">
      <selection activeCell="Q40" sqref="Q40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1229</v>
      </c>
      <c r="Q21" s="44">
        <v>1229</v>
      </c>
      <c r="R21" s="44">
        <v>725</v>
      </c>
      <c r="S21" s="44">
        <v>260</v>
      </c>
      <c r="T21" s="44">
        <v>244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 t="shared" ref="P22:P24" si="0">R22+S22+T22</f>
        <v>1083</v>
      </c>
      <c r="Q22" s="44">
        <v>105</v>
      </c>
      <c r="R22" s="44">
        <v>939</v>
      </c>
      <c r="S22" s="44">
        <v>44</v>
      </c>
      <c r="T22" s="44">
        <v>100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 t="shared" si="0"/>
        <v>182</v>
      </c>
      <c r="Q23" s="44">
        <v>0</v>
      </c>
      <c r="R23" s="44">
        <v>162</v>
      </c>
      <c r="S23" s="44">
        <v>20</v>
      </c>
      <c r="T23" s="44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 t="shared" si="0"/>
        <v>2494</v>
      </c>
      <c r="Q24" s="44">
        <v>1334</v>
      </c>
      <c r="R24" s="44">
        <v>1826</v>
      </c>
      <c r="S24" s="44">
        <v>324</v>
      </c>
      <c r="T24" s="44">
        <v>344</v>
      </c>
    </row>
    <row r="25" spans="1:20" ht="45" customHeight="1" x14ac:dyDescent="0.2">
      <c r="A25" s="7" t="s">
        <v>15</v>
      </c>
      <c r="O25" s="8">
        <v>5</v>
      </c>
      <c r="P25" s="45">
        <v>928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0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2">
    <tabColor rgb="FFC00000"/>
    <pageSetUpPr fitToPage="1"/>
  </sheetPr>
  <dimension ref="A1:T28"/>
  <sheetViews>
    <sheetView showGridLines="0" topLeftCell="A16" workbookViewId="0">
      <selection activeCell="A25" sqref="A2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Елховский'!P21+'м.р. Кошкинский'!P21+'м.р. Красноярский'!P21</f>
        <v>3964</v>
      </c>
      <c r="Q21" s="1">
        <f>'м.р. Елховский'!Q21+'м.р. Кошкинский'!Q21+'м.р. Красноярский'!Q21</f>
        <v>3830</v>
      </c>
      <c r="R21" s="1">
        <f>'м.р. Елховский'!R21+'м.р. Кошкинский'!R21+'м.р. Красноярский'!R21</f>
        <v>2587</v>
      </c>
      <c r="S21" s="1">
        <f>'м.р. Елховский'!S21+'м.р. Кошкинский'!S21+'м.р. Красноярский'!S21</f>
        <v>360</v>
      </c>
      <c r="T21" s="1">
        <f>'м.р. Елховский'!T21+'м.р. Кошкинский'!T21+'м.р. Красноярский'!T21</f>
        <v>1017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Елховский'!P22+'м.р. Кошкинский'!P22+'м.р. Красноярский'!P22</f>
        <v>4145</v>
      </c>
      <c r="Q22" s="1">
        <f>'м.р. Елховский'!Q22+'м.р. Кошкинский'!Q22+'м.р. Красноярский'!Q22</f>
        <v>513</v>
      </c>
      <c r="R22" s="1">
        <f>'м.р. Елховский'!R22+'м.р. Кошкинский'!R22+'м.р. Красноярский'!R22</f>
        <v>1825</v>
      </c>
      <c r="S22" s="1">
        <f>'м.р. Елховский'!S22+'м.р. Кошкинский'!S22+'м.р. Красноярский'!S22</f>
        <v>1672</v>
      </c>
      <c r="T22" s="1">
        <f>'м.р. Елховский'!T22+'м.р. Кошкинский'!T22+'м.р. Красноярский'!T22</f>
        <v>648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Елховский'!P23+'м.р. Кошкинский'!P23+'м.р. Красноярский'!P23</f>
        <v>441</v>
      </c>
      <c r="Q23" s="1">
        <f>'м.р. Елховский'!Q23+'м.р. Кошкинский'!Q23+'м.р. Красноярский'!Q23</f>
        <v>13</v>
      </c>
      <c r="R23" s="1">
        <f>'м.р. Елховский'!R23+'м.р. Кошкинский'!R23+'м.р. Красноярский'!R23</f>
        <v>154</v>
      </c>
      <c r="S23" s="1">
        <f>'м.р. Елховский'!S23+'м.р. Кошкинский'!S23+'м.р. Красноярский'!S23</f>
        <v>226</v>
      </c>
      <c r="T23" s="1">
        <f>'м.р. Елховский'!T23+'м.р. Кошкинский'!T23+'м.р. Красноярский'!T23</f>
        <v>61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Елховский'!P24+'м.р. Кошкинский'!P24+'м.р. Красноярский'!P24</f>
        <v>8550</v>
      </c>
      <c r="Q24" s="1">
        <f>'м.р. Елховский'!Q24+'м.р. Кошкинский'!Q24+'м.р. Красноярский'!Q24</f>
        <v>4711</v>
      </c>
      <c r="R24" s="1">
        <f>'м.р. Елховский'!R24+'м.р. Кошкинский'!R24+'м.р. Красноярский'!R24</f>
        <v>4566</v>
      </c>
      <c r="S24" s="1">
        <f>'м.р. Елховский'!S24+'м.р. Кошкинский'!S24+'м.р. Красноярский'!S24</f>
        <v>2258</v>
      </c>
      <c r="T24" s="1">
        <f>'м.р. Елховский'!T24+'м.р. Кошкинский'!T24+'м.р. Красноярский'!T24</f>
        <v>1726</v>
      </c>
    </row>
    <row r="25" spans="1:20" ht="45" customHeight="1" x14ac:dyDescent="0.25">
      <c r="A25" s="7" t="s">
        <v>15</v>
      </c>
      <c r="O25" s="8">
        <v>5</v>
      </c>
      <c r="P25" s="1">
        <f>'м.р. Елховский'!P25+'м.р. Кошкинский'!P25+'м.р. Красноярский'!P25</f>
        <v>4212</v>
      </c>
    </row>
    <row r="26" spans="1:20" ht="15.75" x14ac:dyDescent="0.25">
      <c r="A26" s="12" t="s">
        <v>9</v>
      </c>
      <c r="O26" s="8">
        <v>6</v>
      </c>
      <c r="P26" s="1">
        <f>'м.р. Елховский'!P26+'м.р. Кошкинский'!P26+'м.р. Красноярский'!P26</f>
        <v>618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">
    <pageSetUpPr fitToPage="1"/>
  </sheetPr>
  <dimension ref="A1:T28"/>
  <sheetViews>
    <sheetView showGridLines="0" topLeftCell="A16" workbookViewId="0">
      <selection activeCell="T32" sqref="T3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8">
        <f>R21+S21+T21</f>
        <v>315</v>
      </c>
      <c r="Q21" s="39">
        <v>315</v>
      </c>
      <c r="R21" s="39">
        <v>218</v>
      </c>
      <c r="S21" s="39"/>
      <c r="T21" s="39">
        <v>97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8">
        <f>R22+S22+T22</f>
        <v>350</v>
      </c>
      <c r="Q22" s="39">
        <v>37</v>
      </c>
      <c r="R22" s="39">
        <v>127</v>
      </c>
      <c r="S22" s="39">
        <v>145</v>
      </c>
      <c r="T22" s="39">
        <v>78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8">
        <f>R23+S23+T23</f>
        <v>43</v>
      </c>
      <c r="Q23" s="39">
        <v>1</v>
      </c>
      <c r="R23" s="39">
        <v>11</v>
      </c>
      <c r="S23" s="39">
        <v>18</v>
      </c>
      <c r="T23" s="39">
        <v>14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8">
        <f>R24+S24+T24</f>
        <v>708</v>
      </c>
      <c r="Q24" s="39">
        <v>708</v>
      </c>
      <c r="R24" s="39">
        <v>356</v>
      </c>
      <c r="S24" s="39">
        <v>163</v>
      </c>
      <c r="T24" s="39">
        <v>189</v>
      </c>
    </row>
    <row r="25" spans="1:20" ht="45" customHeight="1" x14ac:dyDescent="0.2">
      <c r="A25" s="7" t="s">
        <v>15</v>
      </c>
      <c r="O25" s="8">
        <v>5</v>
      </c>
      <c r="P25" s="40">
        <v>782</v>
      </c>
      <c r="Q25" s="41"/>
      <c r="R25" s="41"/>
      <c r="S25" s="41"/>
      <c r="T25" s="41"/>
    </row>
    <row r="26" spans="1:20" ht="15.75" x14ac:dyDescent="0.2">
      <c r="A26" s="12" t="s">
        <v>9</v>
      </c>
      <c r="O26" s="8">
        <v>6</v>
      </c>
      <c r="P26" s="40">
        <v>92</v>
      </c>
      <c r="Q26" s="41"/>
      <c r="R26" s="41"/>
      <c r="S26" s="41"/>
      <c r="T26" s="41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8">
        <v>829</v>
      </c>
      <c r="Q21" s="39">
        <v>805</v>
      </c>
      <c r="R21" s="39">
        <v>624</v>
      </c>
      <c r="S21" s="39"/>
      <c r="T21" s="39">
        <v>205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8">
        <v>980</v>
      </c>
      <c r="Q22" s="39">
        <v>172</v>
      </c>
      <c r="R22" s="39">
        <v>511</v>
      </c>
      <c r="S22" s="39">
        <v>314</v>
      </c>
      <c r="T22" s="39">
        <v>155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8">
        <v>79</v>
      </c>
      <c r="Q23" s="39">
        <v>2</v>
      </c>
      <c r="R23" s="39">
        <v>46</v>
      </c>
      <c r="S23" s="39">
        <v>33</v>
      </c>
      <c r="T23" s="39"/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8">
        <v>1888</v>
      </c>
      <c r="Q24" s="39">
        <v>979</v>
      </c>
      <c r="R24" s="39">
        <v>1181</v>
      </c>
      <c r="S24" s="39">
        <v>347</v>
      </c>
      <c r="T24" s="39">
        <v>360</v>
      </c>
    </row>
    <row r="25" spans="1:20" ht="45" customHeight="1" x14ac:dyDescent="0.2">
      <c r="A25" s="7" t="s">
        <v>15</v>
      </c>
      <c r="O25" s="8">
        <v>5</v>
      </c>
      <c r="P25" s="40">
        <v>1490</v>
      </c>
      <c r="Q25" s="41"/>
      <c r="R25" s="41"/>
      <c r="S25" s="41"/>
      <c r="T25" s="41"/>
    </row>
    <row r="26" spans="1:20" ht="15.75" x14ac:dyDescent="0.2">
      <c r="A26" s="12" t="s">
        <v>9</v>
      </c>
      <c r="O26" s="8">
        <v>6</v>
      </c>
      <c r="P26" s="40">
        <v>270</v>
      </c>
      <c r="Q26" s="41"/>
      <c r="R26" s="41"/>
      <c r="S26" s="41"/>
      <c r="T26" s="41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>
    <pageSetUpPr fitToPage="1"/>
  </sheetPr>
  <dimension ref="A1:T28"/>
  <sheetViews>
    <sheetView showGridLines="0" topLeftCell="A16" workbookViewId="0">
      <selection activeCell="AB29" sqref="AB29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8">
        <v>2820</v>
      </c>
      <c r="Q21" s="39">
        <v>2710</v>
      </c>
      <c r="R21" s="39">
        <v>1745</v>
      </c>
      <c r="S21" s="39">
        <v>360</v>
      </c>
      <c r="T21" s="39">
        <v>715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8">
        <v>2815</v>
      </c>
      <c r="Q22" s="39">
        <v>304</v>
      </c>
      <c r="R22" s="39">
        <v>1187</v>
      </c>
      <c r="S22" s="39">
        <v>1213</v>
      </c>
      <c r="T22" s="39">
        <v>415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8">
        <v>319</v>
      </c>
      <c r="Q23" s="39">
        <v>10</v>
      </c>
      <c r="R23" s="39">
        <v>97</v>
      </c>
      <c r="S23" s="39">
        <v>175</v>
      </c>
      <c r="T23" s="39">
        <v>47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8">
        <v>5954</v>
      </c>
      <c r="Q24" s="39">
        <v>3024</v>
      </c>
      <c r="R24" s="39">
        <v>3029</v>
      </c>
      <c r="S24" s="39">
        <v>1748</v>
      </c>
      <c r="T24" s="39">
        <v>1177</v>
      </c>
    </row>
    <row r="25" spans="1:20" ht="45" customHeight="1" x14ac:dyDescent="0.2">
      <c r="A25" s="7" t="s">
        <v>15</v>
      </c>
      <c r="O25" s="8">
        <v>5</v>
      </c>
      <c r="P25" s="40">
        <v>1940</v>
      </c>
      <c r="Q25" s="41"/>
      <c r="R25" s="41"/>
      <c r="S25" s="41"/>
      <c r="T25" s="41"/>
    </row>
    <row r="26" spans="1:20" ht="15.75" x14ac:dyDescent="0.2">
      <c r="A26" s="12" t="s">
        <v>9</v>
      </c>
      <c r="O26" s="8">
        <v>6</v>
      </c>
      <c r="P26" s="40">
        <v>256</v>
      </c>
      <c r="Q26" s="41"/>
      <c r="R26" s="41"/>
      <c r="S26" s="41"/>
      <c r="T26" s="41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rgb="FFC00000"/>
    <pageSetUpPr fitToPage="1"/>
  </sheetPr>
  <dimension ref="A1:T28"/>
  <sheetViews>
    <sheetView showGridLines="0" topLeftCell="A16" workbookViewId="0">
      <selection activeCell="X27" sqref="X2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7">
        <f>'м.р. Ставропольский'!P21+'г. Жигулевск'!P21</f>
        <v>6477</v>
      </c>
      <c r="Q21" s="35">
        <f>'м.р. Ставропольский'!Q21+'г. Жигулевск'!Q21</f>
        <v>6441</v>
      </c>
      <c r="R21" s="35">
        <f>'м.р. Ставропольский'!R21+'г. Жигулевск'!R21</f>
        <v>4071</v>
      </c>
      <c r="S21" s="35">
        <f>'м.р. Ставропольский'!S21+'г. Жигулевск'!S21</f>
        <v>1158</v>
      </c>
      <c r="T21" s="35">
        <f>'м.р. Ставропольский'!T21+'г. Жигулевск'!T21</f>
        <v>1248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7">
        <f>'м.р. Ставропольский'!P22+'г. Жигулевск'!P22</f>
        <v>6046</v>
      </c>
      <c r="Q22" s="35">
        <f>'м.р. Ставропольский'!Q22+'г. Жигулевск'!Q22</f>
        <v>854</v>
      </c>
      <c r="R22" s="35">
        <f>'м.р. Ставропольский'!R22+'г. Жигулевск'!R22</f>
        <v>1805</v>
      </c>
      <c r="S22" s="35">
        <f>'м.р. Ставропольский'!S22+'г. Жигулевск'!S22</f>
        <v>3260</v>
      </c>
      <c r="T22" s="35">
        <f>'м.р. Ставропольский'!T22+'г. Жигулевск'!T22</f>
        <v>981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7">
        <f>'м.р. Ставропольский'!P23+'г. Жигулевск'!P23</f>
        <v>463</v>
      </c>
      <c r="Q23" s="35">
        <f>'м.р. Ставропольский'!Q23+'г. Жигулевск'!Q23</f>
        <v>14</v>
      </c>
      <c r="R23" s="35">
        <f>'м.р. Ставропольский'!R23+'г. Жигулевск'!R23</f>
        <v>125</v>
      </c>
      <c r="S23" s="35">
        <f>'м.р. Ставропольский'!S23+'г. Жигулевск'!S23</f>
        <v>285</v>
      </c>
      <c r="T23" s="35">
        <f>'м.р. Ставропольский'!T23+'г. Жигулевск'!T23</f>
        <v>53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7">
        <f>'м.р. Ставропольский'!P24+'г. Жигулевск'!P24</f>
        <v>12986</v>
      </c>
      <c r="Q24" s="35">
        <f>'м.р. Ставропольский'!Q24+'г. Жигулевск'!Q24</f>
        <v>7309</v>
      </c>
      <c r="R24" s="35">
        <f>'м.р. Ставропольский'!R24+'г. Жигулевск'!R24</f>
        <v>6001</v>
      </c>
      <c r="S24" s="35">
        <f>'м.р. Ставропольский'!S24+'г. Жигулевск'!S24</f>
        <v>4703</v>
      </c>
      <c r="T24" s="35">
        <f>'м.р. Ставропольский'!T24+'г. Жигулевск'!T24</f>
        <v>2282</v>
      </c>
    </row>
    <row r="25" spans="1:20" ht="45" customHeight="1" x14ac:dyDescent="0.25">
      <c r="A25" s="7" t="s">
        <v>15</v>
      </c>
      <c r="O25" s="8">
        <v>5</v>
      </c>
      <c r="P25" s="35">
        <f>'м.р. Ставропольский'!P25+'г. Жигулевск'!P25</f>
        <v>4141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1">
        <f>'м.р. Ставропольский'!P26+'г. Жигулевск'!P26</f>
        <v>112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>
    <pageSetUpPr fitToPage="1"/>
  </sheetPr>
  <dimension ref="A1:T36"/>
  <sheetViews>
    <sheetView showGridLines="0" topLeftCell="A16" workbookViewId="0">
      <selection activeCell="Y33" sqref="Y33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v>3490</v>
      </c>
      <c r="Q21" s="44">
        <v>3454</v>
      </c>
      <c r="R21" s="44">
        <v>2302</v>
      </c>
      <c r="S21" s="44">
        <v>768</v>
      </c>
      <c r="T21" s="44">
        <v>420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v>3327</v>
      </c>
      <c r="Q22" s="44">
        <v>276</v>
      </c>
      <c r="R22" s="44">
        <v>672</v>
      </c>
      <c r="S22" s="44">
        <v>2182</v>
      </c>
      <c r="T22" s="44">
        <v>473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v>246</v>
      </c>
      <c r="Q23" s="44">
        <v>10</v>
      </c>
      <c r="R23" s="44">
        <v>44</v>
      </c>
      <c r="S23" s="44">
        <v>149</v>
      </c>
      <c r="T23" s="44">
        <v>53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v>7063</v>
      </c>
      <c r="Q24" s="44">
        <v>3740</v>
      </c>
      <c r="R24" s="44">
        <v>3018</v>
      </c>
      <c r="S24" s="44">
        <v>3099</v>
      </c>
      <c r="T24" s="44">
        <v>946</v>
      </c>
    </row>
    <row r="25" spans="1:20" ht="45" customHeight="1" x14ac:dyDescent="0.2">
      <c r="A25" s="7" t="s">
        <v>15</v>
      </c>
      <c r="O25" s="8">
        <v>5</v>
      </c>
      <c r="P25" s="45">
        <v>2216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112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30" spans="1:20" x14ac:dyDescent="0.2">
      <c r="P30" s="22"/>
      <c r="Q30" s="22"/>
      <c r="R30" s="22"/>
      <c r="S30" s="22"/>
      <c r="T30" s="22"/>
    </row>
    <row r="31" spans="1:20" x14ac:dyDescent="0.2">
      <c r="P31" s="22"/>
      <c r="Q31" s="22"/>
      <c r="R31" s="22"/>
      <c r="S31" s="22"/>
      <c r="T31" s="22"/>
    </row>
    <row r="32" spans="1:20" x14ac:dyDescent="0.2">
      <c r="P32" s="22"/>
      <c r="Q32" s="22"/>
      <c r="R32" s="22"/>
      <c r="S32" s="22"/>
      <c r="T32" s="22"/>
    </row>
    <row r="33" spans="16:20" x14ac:dyDescent="0.2">
      <c r="P33" s="22"/>
      <c r="Q33" s="22"/>
      <c r="R33" s="22"/>
      <c r="S33" s="22"/>
      <c r="T33" s="22"/>
    </row>
    <row r="34" spans="16:20" x14ac:dyDescent="0.2">
      <c r="P34" s="22"/>
      <c r="Q34" s="22"/>
      <c r="R34" s="22"/>
      <c r="S34" s="22"/>
      <c r="T34" s="22"/>
    </row>
    <row r="35" spans="16:20" x14ac:dyDescent="0.2">
      <c r="P35" s="22"/>
      <c r="Q35" s="22"/>
      <c r="R35" s="22"/>
      <c r="S35" s="22"/>
      <c r="T35" s="22"/>
    </row>
    <row r="36" spans="16:20" x14ac:dyDescent="0.2">
      <c r="P36" s="22"/>
      <c r="Q36" s="22"/>
      <c r="R36" s="22"/>
      <c r="S36" s="22"/>
      <c r="T36" s="2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3493</v>
      </c>
      <c r="Q21" s="32">
        <v>3493</v>
      </c>
      <c r="R21" s="32">
        <v>2308</v>
      </c>
      <c r="S21" s="32">
        <v>687</v>
      </c>
      <c r="T21" s="32">
        <v>498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3286</v>
      </c>
      <c r="Q22" s="32">
        <v>300</v>
      </c>
      <c r="R22" s="32">
        <v>1270</v>
      </c>
      <c r="S22" s="32">
        <v>1552</v>
      </c>
      <c r="T22" s="32">
        <v>464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339</v>
      </c>
      <c r="Q23" s="32">
        <v>4</v>
      </c>
      <c r="R23" s="32">
        <v>173</v>
      </c>
      <c r="S23" s="32">
        <v>159</v>
      </c>
      <c r="T23" s="32">
        <v>7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7118</v>
      </c>
      <c r="Q24" s="32">
        <v>3797</v>
      </c>
      <c r="R24" s="32">
        <v>3751</v>
      </c>
      <c r="S24" s="32">
        <v>2398</v>
      </c>
      <c r="T24" s="32">
        <v>969</v>
      </c>
    </row>
    <row r="25" spans="1:20" ht="45" customHeight="1" x14ac:dyDescent="0.2">
      <c r="A25" s="7" t="s">
        <v>17</v>
      </c>
      <c r="O25" s="8">
        <v>5</v>
      </c>
      <c r="P25" s="33">
        <v>1683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160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6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43">
        <f>R21+S21+T21</f>
        <v>2987</v>
      </c>
      <c r="Q21" s="44">
        <v>2987</v>
      </c>
      <c r="R21" s="44">
        <v>1769</v>
      </c>
      <c r="S21" s="44">
        <v>390</v>
      </c>
      <c r="T21" s="44">
        <v>828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43">
        <f t="shared" ref="P22:P24" si="0">R22+S22+T22</f>
        <v>2719</v>
      </c>
      <c r="Q22" s="44">
        <v>578</v>
      </c>
      <c r="R22" s="44">
        <v>1133</v>
      </c>
      <c r="S22" s="44">
        <v>1078</v>
      </c>
      <c r="T22" s="44">
        <v>508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43">
        <f t="shared" si="0"/>
        <v>217</v>
      </c>
      <c r="Q23" s="44">
        <v>4</v>
      </c>
      <c r="R23" s="44">
        <v>81</v>
      </c>
      <c r="S23" s="44">
        <v>136</v>
      </c>
      <c r="T23" s="44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43">
        <f t="shared" si="0"/>
        <v>5923</v>
      </c>
      <c r="Q24" s="44">
        <v>3569</v>
      </c>
      <c r="R24" s="44">
        <v>2983</v>
      </c>
      <c r="S24" s="44">
        <v>1604</v>
      </c>
      <c r="T24" s="44">
        <v>1336</v>
      </c>
    </row>
    <row r="25" spans="1:20" ht="45" customHeight="1" x14ac:dyDescent="0.2">
      <c r="A25" s="7" t="s">
        <v>15</v>
      </c>
      <c r="O25" s="8">
        <v>5</v>
      </c>
      <c r="P25" s="45">
        <v>1925</v>
      </c>
      <c r="Q25" s="46"/>
      <c r="R25" s="46"/>
      <c r="S25" s="46"/>
      <c r="T25" s="46"/>
    </row>
    <row r="26" spans="1:20" ht="15.75" x14ac:dyDescent="0.2">
      <c r="A26" s="12" t="s">
        <v>9</v>
      </c>
      <c r="O26" s="8">
        <v>6</v>
      </c>
      <c r="P26" s="45">
        <v>0</v>
      </c>
      <c r="Q26" s="46"/>
      <c r="R26" s="46"/>
      <c r="S26" s="46"/>
      <c r="T26" s="4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>
    <tabColor rgb="FFC00000"/>
    <pageSetUpPr fitToPage="1"/>
  </sheetPr>
  <dimension ref="A1:T28"/>
  <sheetViews>
    <sheetView showGridLines="0" topLeftCell="A16" workbookViewId="0">
      <selection activeCell="A25" sqref="A2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Алексеевский'!P21+'м.р. Борский'!P21+'м.р. Нефтегорский'!P21</f>
        <v>2515</v>
      </c>
      <c r="Q21" s="1">
        <f>'м.р. Алексеевский'!Q21+'м.р. Борский'!Q21+'м.р. Нефтегорский'!Q21</f>
        <v>2493</v>
      </c>
      <c r="R21" s="1">
        <f>'м.р. Алексеевский'!R21+'м.р. Борский'!R21+'м.р. Нефтегорский'!R21</f>
        <v>1914</v>
      </c>
      <c r="S21" s="1">
        <f>'м.р. Алексеевский'!S21+'м.р. Борский'!S21+'м.р. Нефтегорский'!S21</f>
        <v>0</v>
      </c>
      <c r="T21" s="1">
        <f>'м.р. Алексеевский'!T21+'м.р. Борский'!T21+'м.р. Нефтегорский'!T21</f>
        <v>601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Алексеевский'!P22+'м.р. Борский'!P22+'м.р. Нефтегорский'!P22</f>
        <v>2656</v>
      </c>
      <c r="Q22" s="1">
        <f>'м.р. Алексеевский'!Q22+'м.р. Борский'!Q22+'м.р. Нефтегорский'!Q22</f>
        <v>338</v>
      </c>
      <c r="R22" s="1">
        <f>'м.р. Алексеевский'!R22+'м.р. Борский'!R22+'м.р. Нефтегорский'!R22</f>
        <v>64</v>
      </c>
      <c r="S22" s="1">
        <f>'м.р. Алексеевский'!S22+'м.р. Борский'!S22+'м.р. Нефтегорский'!S22</f>
        <v>2288</v>
      </c>
      <c r="T22" s="1">
        <f>'м.р. Алексеевский'!T22+'м.р. Борский'!T22+'м.р. Нефтегорский'!T22</f>
        <v>304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Алексеевский'!P23+'м.р. Борский'!P23+'м.р. Нефтегорский'!P23</f>
        <v>205</v>
      </c>
      <c r="Q23" s="1">
        <f>'м.р. Алексеевский'!Q23+'м.р. Борский'!Q23+'м.р. Нефтегорский'!Q23</f>
        <v>3</v>
      </c>
      <c r="R23" s="1">
        <f>'м.р. Алексеевский'!R23+'м.р. Борский'!R23+'м.р. Нефтегорский'!R23</f>
        <v>2</v>
      </c>
      <c r="S23" s="1">
        <f>'м.р. Алексеевский'!S23+'м.р. Борский'!S23+'м.р. Нефтегорский'!S23</f>
        <v>197</v>
      </c>
      <c r="T23" s="1">
        <f>'м.р. Алексеевский'!T23+'м.р. Борский'!T23+'м.р. Нефтегорский'!T23</f>
        <v>6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Алексеевский'!P24+'м.р. Борский'!P24+'м.р. Нефтегорский'!P24</f>
        <v>5376</v>
      </c>
      <c r="Q24" s="1">
        <f>'м.р. Алексеевский'!Q24+'м.р. Борский'!Q24+'м.р. Нефтегорский'!Q24</f>
        <v>2834</v>
      </c>
      <c r="R24" s="1">
        <f>'м.р. Алексеевский'!R24+'м.р. Борский'!R24+'м.р. Нефтегорский'!R24</f>
        <v>1980</v>
      </c>
      <c r="S24" s="1">
        <f>'м.р. Алексеевский'!S24+'м.р. Борский'!S24+'м.р. Нефтегорский'!S24</f>
        <v>2485</v>
      </c>
      <c r="T24" s="1">
        <f>'м.р. Алексеевский'!T24+'м.р. Борский'!T24+'м.р. Нефтегорский'!T24</f>
        <v>911</v>
      </c>
    </row>
    <row r="25" spans="1:20" ht="45" customHeight="1" x14ac:dyDescent="0.25">
      <c r="A25" s="7" t="s">
        <v>15</v>
      </c>
      <c r="O25" s="8">
        <v>5</v>
      </c>
      <c r="P25" s="1">
        <f>'м.р. Алексеевский'!P25+'м.р. Борский'!P25+'м.р. Нефтегорский'!P25</f>
        <v>2562</v>
      </c>
    </row>
    <row r="26" spans="1:20" ht="15.75" x14ac:dyDescent="0.25">
      <c r="A26" s="12" t="s">
        <v>9</v>
      </c>
      <c r="O26" s="8">
        <v>6</v>
      </c>
      <c r="P26" s="1">
        <f>'м.р. Алексеевский'!P26+'м.р. Борский'!P26+'м.р. Нефтегорский'!P26</f>
        <v>180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pageSetUpPr fitToPage="1"/>
  </sheetPr>
  <dimension ref="A1:T28"/>
  <sheetViews>
    <sheetView showGridLines="0" topLeftCell="A16" workbookViewId="0">
      <selection activeCell="V35" sqref="V3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360</v>
      </c>
      <c r="Q21" s="32">
        <v>360</v>
      </c>
      <c r="R21" s="32">
        <v>292</v>
      </c>
      <c r="S21" s="32">
        <v>0</v>
      </c>
      <c r="T21" s="32">
        <v>68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433</v>
      </c>
      <c r="Q22" s="32">
        <v>93</v>
      </c>
      <c r="R22" s="32">
        <v>5</v>
      </c>
      <c r="S22" s="32">
        <v>349</v>
      </c>
      <c r="T22" s="32">
        <v>79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36</v>
      </c>
      <c r="Q23" s="32">
        <v>2</v>
      </c>
      <c r="R23" s="32">
        <v>0</v>
      </c>
      <c r="S23" s="32">
        <v>35</v>
      </c>
      <c r="T23" s="32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829</v>
      </c>
      <c r="Q24" s="32">
        <v>455</v>
      </c>
      <c r="R24" s="32">
        <v>297</v>
      </c>
      <c r="S24" s="32">
        <v>384</v>
      </c>
      <c r="T24" s="32">
        <v>148</v>
      </c>
    </row>
    <row r="25" spans="1:20" ht="45" customHeight="1" x14ac:dyDescent="0.2">
      <c r="A25" s="7" t="s">
        <v>15</v>
      </c>
      <c r="O25" s="8">
        <v>5</v>
      </c>
      <c r="P25" s="42">
        <v>527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35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3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v>892</v>
      </c>
      <c r="Q21" s="24">
        <v>870</v>
      </c>
      <c r="R21" s="24">
        <v>554</v>
      </c>
      <c r="S21" s="24">
        <v>0</v>
      </c>
      <c r="T21" s="24">
        <v>338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v>936</v>
      </c>
      <c r="Q22" s="24">
        <v>97</v>
      </c>
      <c r="R22" s="24">
        <v>30</v>
      </c>
      <c r="S22" s="24">
        <v>806</v>
      </c>
      <c r="T22" s="24">
        <v>100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v>35</v>
      </c>
      <c r="Q23" s="24">
        <v>1</v>
      </c>
      <c r="R23" s="24">
        <v>0</v>
      </c>
      <c r="S23" s="24">
        <v>33</v>
      </c>
      <c r="T23" s="24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3">
        <v>1863</v>
      </c>
      <c r="Q24" s="24">
        <v>968</v>
      </c>
      <c r="R24" s="24">
        <v>584</v>
      </c>
      <c r="S24" s="24">
        <v>839</v>
      </c>
      <c r="T24" s="24">
        <v>440</v>
      </c>
    </row>
    <row r="25" spans="1:20" ht="45" customHeight="1" x14ac:dyDescent="0.2">
      <c r="A25" s="7" t="s">
        <v>15</v>
      </c>
      <c r="O25" s="8">
        <v>5</v>
      </c>
      <c r="P25" s="25">
        <v>881</v>
      </c>
      <c r="Q25" s="26"/>
      <c r="R25" s="26"/>
      <c r="S25" s="26"/>
      <c r="T25" s="26"/>
    </row>
    <row r="26" spans="1:20" ht="15.75" x14ac:dyDescent="0.2">
      <c r="A26" s="12" t="s">
        <v>9</v>
      </c>
      <c r="O26" s="8">
        <v>6</v>
      </c>
      <c r="P26" s="25">
        <v>125</v>
      </c>
      <c r="Q26" s="26"/>
      <c r="R26" s="26"/>
      <c r="S26" s="26"/>
      <c r="T26" s="2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2">
    <pageSetUpPr fitToPage="1"/>
  </sheetPr>
  <dimension ref="A1:T28"/>
  <sheetViews>
    <sheetView showGridLines="0" topLeftCell="A16" workbookViewId="0">
      <selection activeCell="X37" sqref="X3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7">
        <v>1263</v>
      </c>
      <c r="Q21" s="28">
        <v>1263</v>
      </c>
      <c r="R21" s="28">
        <v>1068</v>
      </c>
      <c r="S21" s="28">
        <v>0</v>
      </c>
      <c r="T21" s="28">
        <v>195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7">
        <v>1287</v>
      </c>
      <c r="Q22" s="28">
        <v>148</v>
      </c>
      <c r="R22" s="28">
        <v>29</v>
      </c>
      <c r="S22" s="28">
        <v>1133</v>
      </c>
      <c r="T22" s="28">
        <v>125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7">
        <v>134</v>
      </c>
      <c r="Q23" s="28">
        <v>0</v>
      </c>
      <c r="R23" s="28">
        <v>2</v>
      </c>
      <c r="S23" s="28">
        <v>129</v>
      </c>
      <c r="T23" s="28">
        <v>3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7">
        <v>2684</v>
      </c>
      <c r="Q24" s="28">
        <v>1411</v>
      </c>
      <c r="R24" s="28">
        <v>1099</v>
      </c>
      <c r="S24" s="28">
        <v>1262</v>
      </c>
      <c r="T24" s="28">
        <v>323</v>
      </c>
    </row>
    <row r="25" spans="1:20" ht="45" customHeight="1" x14ac:dyDescent="0.2">
      <c r="A25" s="7" t="s">
        <v>15</v>
      </c>
      <c r="O25" s="8">
        <v>5</v>
      </c>
      <c r="P25" s="29">
        <v>1154</v>
      </c>
      <c r="Q25" s="30"/>
      <c r="R25" s="30"/>
      <c r="S25" s="30"/>
      <c r="T25" s="30"/>
    </row>
    <row r="26" spans="1:20" ht="15.75" x14ac:dyDescent="0.2">
      <c r="A26" s="12" t="s">
        <v>9</v>
      </c>
      <c r="O26" s="8">
        <v>6</v>
      </c>
      <c r="P26" s="29">
        <v>20</v>
      </c>
      <c r="Q26" s="30"/>
      <c r="R26" s="30"/>
      <c r="S26" s="30"/>
      <c r="T26" s="30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">
    <tabColor rgb="FFC00000"/>
    <pageSetUpPr fitToPage="1"/>
  </sheetPr>
  <dimension ref="A1:T28"/>
  <sheetViews>
    <sheetView showGridLines="0" topLeftCell="A16" workbookViewId="0">
      <selection activeCell="AA32" sqref="AA3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5">
        <f>'м.р. Безенчукский'!P21+'м.р. Красноармейский'!P21+'м.р. Пестравский'!P21+'м.р.  Приволжский'!P21+'м.р. Хворостянский'!P21+'г. Чапаевск'!P21</f>
        <v>7457</v>
      </c>
      <c r="Q21" s="35">
        <f>'м.р. Безенчукский'!Q21+'м.р. Красноармейский'!Q21+'м.р. Пестравский'!Q21+'м.р.  Приволжский'!Q21+'м.р. Хворостянский'!Q21+'г. Чапаевск'!Q21</f>
        <v>7457</v>
      </c>
      <c r="R21" s="35">
        <f>'м.р. Безенчукский'!R21+'м.р. Красноармейский'!R21+'м.р. Пестравский'!R21+'м.р.  Приволжский'!R21+'м.р. Хворостянский'!R21+'г. Чапаевск'!R21</f>
        <v>5353</v>
      </c>
      <c r="S21" s="35">
        <f>'м.р. Безенчукский'!S21+'м.р. Красноармейский'!S21+'м.р. Пестравский'!S21+'м.р.  Приволжский'!S21+'м.р. Хворостянский'!S21+'г. Чапаевск'!S21</f>
        <v>713</v>
      </c>
      <c r="T21" s="35">
        <f>'м.р. Безенчукский'!T21+'м.р. Красноармейский'!T21+'м.р. Пестравский'!T21+'м.р.  Приволжский'!T21+'м.р. Хворостянский'!T21+'г. Чапаевск'!T21</f>
        <v>1391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5">
        <f>'м.р. Безенчукский'!P22+'м.р. Красноармейский'!P22+'м.р. Пестравский'!P22+'м.р.  Приволжский'!P22+'м.р. Хворостянский'!P22+'г. Чапаевск'!P22</f>
        <v>8346</v>
      </c>
      <c r="Q22" s="35">
        <f>'м.р. Безенчукский'!Q22+'м.р. Красноармейский'!Q22+'м.р. Пестравский'!Q22+'м.р.  Приволжский'!Q22+'м.р. Хворостянский'!Q22+'г. Чапаевск'!Q22</f>
        <v>1052</v>
      </c>
      <c r="R22" s="35">
        <f>'м.р. Безенчукский'!R22+'м.р. Красноармейский'!R22+'м.р. Пестравский'!R22+'м.р.  Приволжский'!R22+'м.р. Хворостянский'!R22+'г. Чапаевск'!R22</f>
        <v>4704</v>
      </c>
      <c r="S22" s="35">
        <f>'м.р. Безенчукский'!S22+'м.р. Красноармейский'!S22+'м.р. Пестравский'!S22+'м.р.  Приволжский'!S22+'м.р. Хворостянский'!S22+'г. Чапаевск'!S22</f>
        <v>2600</v>
      </c>
      <c r="T22" s="35">
        <f>'м.р. Безенчукский'!T22+'м.р. Красноармейский'!T22+'м.р. Пестравский'!T22+'м.р.  Приволжский'!T22+'м.р. Хворостянский'!T22+'г. Чапаевск'!T22</f>
        <v>1042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5">
        <f>'м.р. Безенчукский'!P23+'м.р. Красноармейский'!P23+'м.р. Пестравский'!P23+'м.р.  Приволжский'!P23+'м.р. Хворостянский'!P23+'г. Чапаевск'!P23</f>
        <v>714</v>
      </c>
      <c r="Q23" s="35">
        <f>'м.р. Безенчукский'!Q23+'м.р. Красноармейский'!Q23+'м.р. Пестравский'!Q23+'м.р.  Приволжский'!Q23+'м.р. Хворостянский'!Q23+'г. Чапаевск'!Q23</f>
        <v>21</v>
      </c>
      <c r="R23" s="35">
        <f>'м.р. Безенчукский'!R23+'м.р. Красноармейский'!R23+'м.р. Пестравский'!R23+'м.р.  Приволжский'!R23+'м.р. Хворостянский'!R23+'г. Чапаевск'!R23</f>
        <v>411</v>
      </c>
      <c r="S23" s="35">
        <f>'м.р. Безенчукский'!S23+'м.р. Красноармейский'!S23+'м.р. Пестравский'!S23+'м.р.  Приволжский'!S23+'м.р. Хворостянский'!S23+'г. Чапаевск'!S23</f>
        <v>290</v>
      </c>
      <c r="T23" s="35">
        <f>'м.р. Безенчукский'!T23+'м.р. Красноармейский'!T23+'м.р. Пестравский'!T23+'м.р.  Приволжский'!T23+'м.р. Хворостянский'!T23+'г. Чапаевск'!T23</f>
        <v>13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7">
        <f>'м.р. Безенчукский'!P24+'м.р. Красноармейский'!P24+'м.р. Пестравский'!P24+'м.р.  Приволжский'!P24+'м.р. Хворостянский'!P24+'г. Чапаевск'!P24</f>
        <v>16517</v>
      </c>
      <c r="Q24" s="37">
        <f>'м.р. Безенчукский'!Q24+'м.р. Красноармейский'!Q24+'м.р. Пестравский'!Q24+'м.р.  Приволжский'!Q24+'м.р. Хворостянский'!Q24+'г. Чапаевск'!Q24</f>
        <v>8530</v>
      </c>
      <c r="R24" s="37">
        <f>'м.р. Безенчукский'!R24+'м.р. Красноармейский'!R24+'м.р. Пестравский'!R24+'м.р.  Приволжский'!R24+'м.р. Хворостянский'!R24+'г. Чапаевск'!R24</f>
        <v>10468</v>
      </c>
      <c r="S24" s="37">
        <f>'м.р. Безенчукский'!S24+'м.р. Красноармейский'!S24+'м.р. Пестравский'!S24+'м.р.  Приволжский'!S24+'м.р. Хворостянский'!S24+'г. Чапаевск'!S24</f>
        <v>3603</v>
      </c>
      <c r="T24" s="37">
        <f>'м.р. Безенчукский'!T24+'м.р. Красноармейский'!T24+'м.р. Пестравский'!T24+'м.р.  Приволжский'!T24+'м.р. Хворостянский'!T24+'г. Чапаевск'!T24</f>
        <v>2446</v>
      </c>
    </row>
    <row r="25" spans="1:20" ht="45" customHeight="1" x14ac:dyDescent="0.25">
      <c r="A25" s="7" t="s">
        <v>15</v>
      </c>
      <c r="O25" s="8">
        <v>5</v>
      </c>
      <c r="P25" s="35">
        <f>'м.р. Безенчукский'!P25+'м.р. Красноармейский'!P25+'м.р. Пестравский'!P25+'м.р.  Приволжский'!P25+'м.р. Хворостянский'!P25+'г. Чапаевск'!P25</f>
        <v>7082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'м.р. Безенчукский'!P26+'м.р. Красноармейский'!P26+'м.р. Пестравский'!P26+'м.р.  Приволжский'!P26+'м.р. Хворостянский'!P26+'г. Чапаевск'!P26</f>
        <v>1079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0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1566</v>
      </c>
      <c r="Q21" s="32">
        <v>1566</v>
      </c>
      <c r="R21" s="32">
        <v>1013</v>
      </c>
      <c r="S21" s="32">
        <v>130</v>
      </c>
      <c r="T21" s="32">
        <v>423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1865</v>
      </c>
      <c r="Q22" s="32">
        <v>155</v>
      </c>
      <c r="R22" s="32">
        <v>1598</v>
      </c>
      <c r="S22" s="32">
        <v>107</v>
      </c>
      <c r="T22" s="32">
        <v>160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159</v>
      </c>
      <c r="Q23" s="32">
        <v>4</v>
      </c>
      <c r="R23" s="32">
        <v>136</v>
      </c>
      <c r="S23" s="32">
        <v>21</v>
      </c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3590</v>
      </c>
      <c r="Q24" s="32">
        <v>1725</v>
      </c>
      <c r="R24" s="32">
        <v>2747</v>
      </c>
      <c r="S24" s="32">
        <v>258</v>
      </c>
      <c r="T24" s="32">
        <v>585</v>
      </c>
    </row>
    <row r="25" spans="1:20" ht="45" customHeight="1" x14ac:dyDescent="0.2">
      <c r="A25" s="7" t="s">
        <v>15</v>
      </c>
      <c r="O25" s="8">
        <v>5</v>
      </c>
      <c r="P25" s="33">
        <v>1496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175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9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691</v>
      </c>
      <c r="Q21" s="32">
        <v>691</v>
      </c>
      <c r="R21" s="32">
        <v>551</v>
      </c>
      <c r="S21" s="32"/>
      <c r="T21" s="32">
        <v>140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768</v>
      </c>
      <c r="Q22" s="32">
        <v>106</v>
      </c>
      <c r="R22" s="32">
        <v>162</v>
      </c>
      <c r="S22" s="32">
        <v>528</v>
      </c>
      <c r="T22" s="32">
        <v>78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53</v>
      </c>
      <c r="Q23" s="32">
        <v>2</v>
      </c>
      <c r="R23" s="32">
        <v>3</v>
      </c>
      <c r="S23" s="32">
        <v>50</v>
      </c>
      <c r="T23" s="32"/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1512</v>
      </c>
      <c r="Q24" s="32">
        <v>799</v>
      </c>
      <c r="R24" s="32">
        <v>716</v>
      </c>
      <c r="S24" s="32">
        <v>578</v>
      </c>
      <c r="T24" s="32">
        <v>218</v>
      </c>
    </row>
    <row r="25" spans="1:20" ht="45" customHeight="1" x14ac:dyDescent="0.2">
      <c r="A25" s="7" t="s">
        <v>15</v>
      </c>
      <c r="O25" s="8">
        <v>5</v>
      </c>
      <c r="P25" s="33">
        <v>890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/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8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596</v>
      </c>
      <c r="Q21" s="32">
        <v>596</v>
      </c>
      <c r="R21" s="32">
        <v>434</v>
      </c>
      <c r="S21" s="32">
        <v>91</v>
      </c>
      <c r="T21" s="32">
        <v>71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695</v>
      </c>
      <c r="Q22" s="32">
        <v>63</v>
      </c>
      <c r="R22" s="32">
        <v>84</v>
      </c>
      <c r="S22" s="32">
        <v>561</v>
      </c>
      <c r="T22" s="32">
        <v>50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57</v>
      </c>
      <c r="Q23" s="32">
        <v>3</v>
      </c>
      <c r="R23" s="32">
        <v>1</v>
      </c>
      <c r="S23" s="32">
        <v>54</v>
      </c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1348</v>
      </c>
      <c r="Q24" s="32">
        <v>662</v>
      </c>
      <c r="R24" s="32">
        <v>519</v>
      </c>
      <c r="S24" s="32">
        <v>706</v>
      </c>
      <c r="T24" s="32">
        <v>123</v>
      </c>
    </row>
    <row r="25" spans="1:20" ht="45" customHeight="1" x14ac:dyDescent="0.2">
      <c r="A25" s="7" t="s">
        <v>15</v>
      </c>
      <c r="O25" s="8">
        <v>5</v>
      </c>
      <c r="P25" s="33">
        <v>885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221</v>
      </c>
      <c r="Q26" s="34"/>
      <c r="R26" s="34"/>
      <c r="S26" s="34"/>
      <c r="T26" s="34"/>
    </row>
    <row r="27" spans="1:20" x14ac:dyDescent="0.2">
      <c r="P27" s="19"/>
      <c r="Q27" s="19"/>
      <c r="R27" s="19"/>
      <c r="S27" s="19"/>
      <c r="T27" s="19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7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788</v>
      </c>
      <c r="Q21" s="32">
        <v>788</v>
      </c>
      <c r="R21" s="32">
        <v>640</v>
      </c>
      <c r="S21" s="32"/>
      <c r="T21" s="32">
        <v>148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1031</v>
      </c>
      <c r="Q22" s="32">
        <v>151</v>
      </c>
      <c r="R22" s="32">
        <v>299</v>
      </c>
      <c r="S22" s="32">
        <v>599</v>
      </c>
      <c r="T22" s="32">
        <v>133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93</v>
      </c>
      <c r="Q23" s="32">
        <v>3</v>
      </c>
      <c r="R23" s="32">
        <v>13</v>
      </c>
      <c r="S23" s="32">
        <v>79</v>
      </c>
      <c r="T23" s="32">
        <v>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1912</v>
      </c>
      <c r="Q24" s="32">
        <v>942</v>
      </c>
      <c r="R24" s="32">
        <v>952</v>
      </c>
      <c r="S24" s="32">
        <v>678</v>
      </c>
      <c r="T24" s="32">
        <v>282</v>
      </c>
    </row>
    <row r="25" spans="1:20" ht="45" customHeight="1" x14ac:dyDescent="0.2">
      <c r="A25" s="7" t="s">
        <v>15</v>
      </c>
      <c r="O25" s="8">
        <v>5</v>
      </c>
      <c r="P25" s="33">
        <v>1519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140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T28"/>
  <sheetViews>
    <sheetView showGridLines="0" topLeftCell="A16" workbookViewId="0">
      <selection activeCell="Y32" sqref="Y3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1275</v>
      </c>
      <c r="Q21" s="32">
        <v>1275</v>
      </c>
      <c r="R21" s="32">
        <v>978</v>
      </c>
      <c r="S21" s="32"/>
      <c r="T21" s="32">
        <v>297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1275</v>
      </c>
      <c r="Q22" s="32">
        <v>215</v>
      </c>
      <c r="R22" s="32">
        <v>303</v>
      </c>
      <c r="S22" s="32">
        <v>727</v>
      </c>
      <c r="T22" s="32">
        <v>245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70</v>
      </c>
      <c r="Q23" s="32"/>
      <c r="R23" s="32">
        <v>14</v>
      </c>
      <c r="S23" s="32">
        <v>56</v>
      </c>
      <c r="T23" s="32"/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2620</v>
      </c>
      <c r="Q24" s="32">
        <v>1490</v>
      </c>
      <c r="R24" s="32">
        <v>1295</v>
      </c>
      <c r="S24" s="32">
        <v>783</v>
      </c>
      <c r="T24" s="32">
        <v>542</v>
      </c>
    </row>
    <row r="25" spans="1:20" ht="45" customHeight="1" x14ac:dyDescent="0.2">
      <c r="A25" s="7" t="s">
        <v>15</v>
      </c>
      <c r="O25" s="8">
        <v>5</v>
      </c>
      <c r="P25" s="33">
        <v>1428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176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6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495</v>
      </c>
      <c r="Q21" s="32">
        <v>495</v>
      </c>
      <c r="R21" s="32">
        <v>356</v>
      </c>
      <c r="S21" s="32"/>
      <c r="T21" s="32">
        <v>139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598</v>
      </c>
      <c r="Q22" s="32">
        <v>104</v>
      </c>
      <c r="R22" s="32">
        <v>466</v>
      </c>
      <c r="S22" s="32"/>
      <c r="T22" s="32">
        <v>132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60</v>
      </c>
      <c r="Q23" s="32"/>
      <c r="R23" s="32">
        <v>58</v>
      </c>
      <c r="S23" s="32"/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1153</v>
      </c>
      <c r="Q24" s="32">
        <v>599</v>
      </c>
      <c r="R24" s="32">
        <v>880</v>
      </c>
      <c r="S24" s="32"/>
      <c r="T24" s="32">
        <v>273</v>
      </c>
    </row>
    <row r="25" spans="1:20" ht="45" customHeight="1" x14ac:dyDescent="0.2">
      <c r="A25" s="7" t="s">
        <v>15</v>
      </c>
      <c r="O25" s="8">
        <v>5</v>
      </c>
      <c r="P25" s="33">
        <v>679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81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5">
    <pageSetUpPr fitToPage="1"/>
  </sheetPr>
  <dimension ref="A1:T28"/>
  <sheetViews>
    <sheetView showGridLines="0" topLeftCell="A16" workbookViewId="0">
      <selection activeCell="X41" sqref="X41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3321</v>
      </c>
      <c r="Q21" s="32">
        <v>3321</v>
      </c>
      <c r="R21" s="32">
        <v>2359</v>
      </c>
      <c r="S21" s="32">
        <v>492</v>
      </c>
      <c r="T21" s="32">
        <v>470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3389</v>
      </c>
      <c r="Q22" s="32">
        <v>473</v>
      </c>
      <c r="R22" s="32">
        <v>2095</v>
      </c>
      <c r="S22" s="32">
        <v>805</v>
      </c>
      <c r="T22" s="32">
        <v>489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>R23+S23+T23</f>
        <v>292</v>
      </c>
      <c r="Q23" s="32">
        <v>9</v>
      </c>
      <c r="R23" s="32">
        <v>200</v>
      </c>
      <c r="S23" s="32">
        <v>86</v>
      </c>
      <c r="T23" s="32">
        <v>6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>R24+S24+T24</f>
        <v>7002</v>
      </c>
      <c r="Q24" s="32">
        <v>3803</v>
      </c>
      <c r="R24" s="32">
        <v>4654</v>
      </c>
      <c r="S24" s="32">
        <v>1383</v>
      </c>
      <c r="T24" s="32">
        <v>965</v>
      </c>
    </row>
    <row r="25" spans="1:20" ht="45" customHeight="1" x14ac:dyDescent="0.2">
      <c r="A25" s="7" t="s">
        <v>15</v>
      </c>
      <c r="O25" s="8">
        <v>5</v>
      </c>
      <c r="P25" s="33">
        <v>1613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462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rgb="FFC00000"/>
    <pageSetUpPr fitToPage="1"/>
  </sheetPr>
  <dimension ref="A1:T28"/>
  <sheetViews>
    <sheetView showGridLines="0" topLeftCell="A16" workbookViewId="0">
      <selection activeCell="Z27" sqref="Z27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5">
        <f>'м.р. Большеглушицкий'!P21+'м.р. Большечерниговский'!P21</f>
        <v>1508</v>
      </c>
      <c r="Q21" s="35">
        <f>'м.р. Большеглушицкий'!Q21+'м.р. Большечерниговский'!Q21</f>
        <v>1508</v>
      </c>
      <c r="R21" s="35">
        <f>'м.р. Большеглушицкий'!R21+'м.р. Большечерниговский'!R21</f>
        <v>900</v>
      </c>
      <c r="S21" s="35">
        <f>'м.р. Большеглушицкий'!S21+'м.р. Большечерниговский'!S21</f>
        <v>0</v>
      </c>
      <c r="T21" s="35">
        <f>'м.р. Большеглушицкий'!T21+'м.р. Большечерниговский'!T21</f>
        <v>608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5">
        <f>'м.р. Большеглушицкий'!P22+'м.р. Большечерниговский'!P22</f>
        <v>1709</v>
      </c>
      <c r="Q22" s="35">
        <f>'м.р. Большеглушицкий'!Q22+'м.р. Большечерниговский'!Q22</f>
        <v>233</v>
      </c>
      <c r="R22" s="35">
        <f>'м.р. Большеглушицкий'!R22+'м.р. Большечерниговский'!R22</f>
        <v>531</v>
      </c>
      <c r="S22" s="35">
        <f>'м.р. Большеглушицкий'!S22+'м.р. Большечерниговский'!S22</f>
        <v>737</v>
      </c>
      <c r="T22" s="35">
        <f>'м.р. Большеглушицкий'!T22+'м.р. Большечерниговский'!T22</f>
        <v>441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5">
        <f>'м.р. Большеглушицкий'!P23+'м.р. Большечерниговский'!P23</f>
        <v>146</v>
      </c>
      <c r="Q23" s="35">
        <f>'м.р. Большеглушицкий'!Q23+'м.р. Большечерниговский'!Q23</f>
        <v>5</v>
      </c>
      <c r="R23" s="35">
        <f>'м.р. Большеглушицкий'!R23+'м.р. Большечерниговский'!R23</f>
        <v>20</v>
      </c>
      <c r="S23" s="35">
        <f>'м.р. Большеглушицкий'!S23+'м.р. Большечерниговский'!S23</f>
        <v>106</v>
      </c>
      <c r="T23" s="35">
        <f>'м.р. Большеглушицкий'!T23+'м.р. Большечерниговский'!T23</f>
        <v>20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5">
        <f>'м.р. Большеглушицкий'!P24+'м.р. Большечерниговский'!P24</f>
        <v>3363</v>
      </c>
      <c r="Q24" s="35">
        <f>'м.р. Большеглушицкий'!Q24+'м.р. Большечерниговский'!Q24</f>
        <v>1746</v>
      </c>
      <c r="R24" s="35">
        <f>'м.р. Большеглушицкий'!R24+'м.р. Большечерниговский'!R24</f>
        <v>1451</v>
      </c>
      <c r="S24" s="35">
        <f>'м.р. Большеглушицкий'!S24+'м.р. Большечерниговский'!S24</f>
        <v>843</v>
      </c>
      <c r="T24" s="35">
        <f>'м.р. Большеглушицкий'!T24+'м.р. Большечерниговский'!T24</f>
        <v>1069</v>
      </c>
    </row>
    <row r="25" spans="1:20" ht="45" customHeight="1" x14ac:dyDescent="0.25">
      <c r="A25" s="7" t="s">
        <v>15</v>
      </c>
      <c r="O25" s="8">
        <v>5</v>
      </c>
      <c r="P25" s="35">
        <f>'м.р. Большеглушицкий'!P25+'м.р. Большечерниговский'!P25</f>
        <v>1938</v>
      </c>
      <c r="Q25" s="36"/>
      <c r="R25" s="36"/>
      <c r="S25" s="36"/>
      <c r="T25" s="36"/>
    </row>
    <row r="26" spans="1:20" ht="15.75" x14ac:dyDescent="0.25">
      <c r="A26" s="12" t="s">
        <v>9</v>
      </c>
      <c r="O26" s="8">
        <v>6</v>
      </c>
      <c r="P26" s="35">
        <f>'м.р. Большеглушицкий'!P26+'м.р. Большечерниговский'!P26</f>
        <v>135</v>
      </c>
      <c r="Q26" s="36"/>
      <c r="R26" s="36"/>
      <c r="S26" s="36"/>
      <c r="T26" s="36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720</v>
      </c>
      <c r="Q21" s="32">
        <v>720</v>
      </c>
      <c r="R21" s="32">
        <v>436</v>
      </c>
      <c r="S21" s="32">
        <v>0</v>
      </c>
      <c r="T21" s="32">
        <v>284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795</v>
      </c>
      <c r="Q22" s="32">
        <v>135</v>
      </c>
      <c r="R22" s="32">
        <v>307</v>
      </c>
      <c r="S22" s="32">
        <v>250</v>
      </c>
      <c r="T22" s="32">
        <v>238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70</v>
      </c>
      <c r="Q23" s="32">
        <v>2</v>
      </c>
      <c r="R23" s="32">
        <v>1</v>
      </c>
      <c r="S23" s="32">
        <v>59</v>
      </c>
      <c r="T23" s="32">
        <v>10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1585</v>
      </c>
      <c r="Q24" s="32">
        <v>857</v>
      </c>
      <c r="R24" s="32">
        <v>744</v>
      </c>
      <c r="S24" s="32">
        <v>309</v>
      </c>
      <c r="T24" s="32">
        <v>532</v>
      </c>
    </row>
    <row r="25" spans="1:20" ht="45" customHeight="1" x14ac:dyDescent="0.2">
      <c r="A25" s="7" t="s">
        <v>15</v>
      </c>
      <c r="O25" s="8">
        <v>5</v>
      </c>
      <c r="P25" s="33">
        <v>768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70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T28"/>
  <sheetViews>
    <sheetView showGridLines="0" topLeftCell="A16" workbookViewId="0">
      <selection activeCell="T43" sqref="T43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788</v>
      </c>
      <c r="Q21" s="32">
        <v>788</v>
      </c>
      <c r="R21" s="32">
        <v>464</v>
      </c>
      <c r="S21" s="32">
        <v>0</v>
      </c>
      <c r="T21" s="32">
        <v>324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>R22+S22+T22</f>
        <v>914</v>
      </c>
      <c r="Q22" s="32">
        <v>98</v>
      </c>
      <c r="R22" s="32">
        <v>224</v>
      </c>
      <c r="S22" s="32">
        <v>487</v>
      </c>
      <c r="T22" s="32">
        <v>203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ref="P23:P24" si="0">R23+S23+T23</f>
        <v>76</v>
      </c>
      <c r="Q23" s="32">
        <v>3</v>
      </c>
      <c r="R23" s="32">
        <v>19</v>
      </c>
      <c r="S23" s="32">
        <v>47</v>
      </c>
      <c r="T23" s="32">
        <v>10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1778</v>
      </c>
      <c r="Q24" s="32">
        <v>889</v>
      </c>
      <c r="R24" s="32">
        <v>707</v>
      </c>
      <c r="S24" s="32">
        <v>534</v>
      </c>
      <c r="T24" s="32">
        <v>537</v>
      </c>
    </row>
    <row r="25" spans="1:20" ht="45" customHeight="1" x14ac:dyDescent="0.2">
      <c r="A25" s="7" t="s">
        <v>15</v>
      </c>
      <c r="O25" s="8">
        <v>5</v>
      </c>
      <c r="P25" s="33">
        <v>1170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65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8">
    <tabColor rgb="FFC00000"/>
    <pageSetUpPr fitToPage="1"/>
  </sheetPr>
  <dimension ref="A1:T28"/>
  <sheetViews>
    <sheetView showGridLines="0" topLeftCell="A16" workbookViewId="0">
      <selection activeCell="A25" sqref="A2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Волжский'!P21+'г. Новокуйбышевск'!P21</f>
        <v>13786</v>
      </c>
      <c r="Q21" s="1">
        <f>'м.р. Волжский'!Q21+'г. Новокуйбышевск'!Q21</f>
        <v>13786</v>
      </c>
      <c r="R21" s="1">
        <f>'м.р. Волжский'!R21+'г. Новокуйбышевск'!R21</f>
        <v>9096</v>
      </c>
      <c r="S21" s="1">
        <f>'м.р. Волжский'!S21+'г. Новокуйбышевск'!S21</f>
        <v>2254</v>
      </c>
      <c r="T21" s="1">
        <f>'м.р. Волжский'!T21+'г. Новокуйбышевск'!T21</f>
        <v>2436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Волжский'!P22+'г. Новокуйбышевск'!P22</f>
        <v>11354</v>
      </c>
      <c r="Q22" s="1">
        <f>'м.р. Волжский'!Q22+'г. Новокуйбышевск'!Q22</f>
        <v>2260</v>
      </c>
      <c r="R22" s="1">
        <f>'м.р. Волжский'!R22+'г. Новокуйбышевск'!R22</f>
        <v>3917</v>
      </c>
      <c r="S22" s="1">
        <f>'м.р. Волжский'!S22+'г. Новокуйбышевск'!S22</f>
        <v>5774</v>
      </c>
      <c r="T22" s="1">
        <f>'м.р. Волжский'!T22+'г. Новокуйбышевск'!T22</f>
        <v>1663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Волжский'!P23+'г. Новокуйбышевск'!P23</f>
        <v>1027</v>
      </c>
      <c r="Q23" s="1">
        <f>'м.р. Волжский'!Q23+'г. Новокуйбышевск'!Q23</f>
        <v>108</v>
      </c>
      <c r="R23" s="1">
        <f>'м.р. Волжский'!R23+'г. Новокуйбышевск'!R23</f>
        <v>324</v>
      </c>
      <c r="S23" s="1">
        <f>'м.р. Волжский'!S23+'г. Новокуйбышевск'!S23</f>
        <v>659</v>
      </c>
      <c r="T23" s="1">
        <f>'м.р. Волжский'!T23+'г. Новокуйбышевск'!T23</f>
        <v>44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Волжский'!P24+'г. Новокуйбышевск'!P24</f>
        <v>26167</v>
      </c>
      <c r="Q24" s="1">
        <f>'м.р. Волжский'!Q24+'г. Новокуйбышевск'!Q24</f>
        <v>16154</v>
      </c>
      <c r="R24" s="1">
        <f>'м.р. Волжский'!R24+'г. Новокуйбышевск'!R24</f>
        <v>13337</v>
      </c>
      <c r="S24" s="1">
        <f>'м.р. Волжский'!S24+'г. Новокуйбышевск'!S24</f>
        <v>8687</v>
      </c>
      <c r="T24" s="1">
        <f>'м.р. Волжский'!T24+'г. Новокуйбышевск'!T24</f>
        <v>4143</v>
      </c>
    </row>
    <row r="25" spans="1:20" ht="45" customHeight="1" x14ac:dyDescent="0.25">
      <c r="A25" s="7" t="s">
        <v>15</v>
      </c>
      <c r="O25" s="8">
        <v>5</v>
      </c>
      <c r="P25" s="1">
        <f>'м.р. Волжский'!P25+'г. Новокуйбышевск'!P25</f>
        <v>8063</v>
      </c>
    </row>
    <row r="26" spans="1:20" ht="15.75" x14ac:dyDescent="0.25">
      <c r="A26" s="12" t="s">
        <v>9</v>
      </c>
      <c r="O26" s="8">
        <v>6</v>
      </c>
      <c r="P26" s="1">
        <f>'м.р. Волжский'!P26+'г. Новокуйбышевск'!P26</f>
        <v>121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>
    <pageSetUpPr fitToPage="1"/>
  </sheetPr>
  <dimension ref="A1:T28"/>
  <sheetViews>
    <sheetView showGridLines="0" topLeftCell="A16" workbookViewId="0">
      <selection activeCell="U32" sqref="U3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9150</v>
      </c>
      <c r="Q21" s="32">
        <v>9150</v>
      </c>
      <c r="R21" s="32">
        <v>6007</v>
      </c>
      <c r="S21" s="32">
        <v>1917</v>
      </c>
      <c r="T21" s="32">
        <v>1226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6778</v>
      </c>
      <c r="Q22" s="32">
        <v>1099</v>
      </c>
      <c r="R22" s="32">
        <v>2410</v>
      </c>
      <c r="S22" s="32">
        <v>3495</v>
      </c>
      <c r="T22" s="32">
        <v>873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504</v>
      </c>
      <c r="Q23" s="32">
        <v>51</v>
      </c>
      <c r="R23" s="32">
        <v>120</v>
      </c>
      <c r="S23" s="32">
        <v>358</v>
      </c>
      <c r="T23" s="32">
        <v>26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16432</v>
      </c>
      <c r="Q24" s="32">
        <v>10300</v>
      </c>
      <c r="R24" s="32">
        <v>8537</v>
      </c>
      <c r="S24" s="32">
        <v>5770</v>
      </c>
      <c r="T24" s="32">
        <v>2125</v>
      </c>
    </row>
    <row r="25" spans="1:20" ht="45" customHeight="1" x14ac:dyDescent="0.2">
      <c r="A25" s="7" t="s">
        <v>15</v>
      </c>
      <c r="O25" s="8">
        <v>5</v>
      </c>
      <c r="P25" s="33">
        <v>4403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121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4636</v>
      </c>
      <c r="Q21" s="32">
        <v>4636</v>
      </c>
      <c r="R21" s="32">
        <v>3089</v>
      </c>
      <c r="S21" s="32">
        <v>337</v>
      </c>
      <c r="T21" s="32">
        <v>1210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4576</v>
      </c>
      <c r="Q22" s="32">
        <v>1161</v>
      </c>
      <c r="R22" s="32">
        <v>1507</v>
      </c>
      <c r="S22" s="32">
        <v>2279</v>
      </c>
      <c r="T22" s="32">
        <v>790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523</v>
      </c>
      <c r="Q23" s="32">
        <v>57</v>
      </c>
      <c r="R23" s="32">
        <v>204</v>
      </c>
      <c r="S23" s="32">
        <v>301</v>
      </c>
      <c r="T23" s="32">
        <v>18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9735</v>
      </c>
      <c r="Q24" s="32">
        <v>5854</v>
      </c>
      <c r="R24" s="32">
        <v>4800</v>
      </c>
      <c r="S24" s="32">
        <v>2917</v>
      </c>
      <c r="T24" s="32">
        <v>2018</v>
      </c>
    </row>
    <row r="25" spans="1:20" ht="45" customHeight="1" x14ac:dyDescent="0.2">
      <c r="A25" s="7" t="s">
        <v>17</v>
      </c>
      <c r="O25" s="8">
        <v>5</v>
      </c>
      <c r="P25" s="33">
        <v>3660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/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35"/>
  <sheetViews>
    <sheetView showGridLines="0" topLeftCell="A17" workbookViewId="0">
      <selection activeCell="X34" sqref="X34"/>
    </sheetView>
  </sheetViews>
  <sheetFormatPr defaultColWidth="9.140625" defaultRowHeight="12.75" x14ac:dyDescent="0.2"/>
  <cols>
    <col min="1" max="1" width="45" style="17" bestFit="1" customWidth="1"/>
    <col min="2" max="14" width="3.28515625" style="17" hidden="1" customWidth="1"/>
    <col min="15" max="15" width="6.42578125" style="17" bestFit="1" customWidth="1"/>
    <col min="16" max="20" width="16.7109375" style="17" customWidth="1"/>
    <col min="21" max="16384" width="9.140625" style="17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1944</v>
      </c>
      <c r="Q21" s="32">
        <v>1047</v>
      </c>
      <c r="R21" s="32">
        <v>48</v>
      </c>
      <c r="S21" s="32">
        <v>32</v>
      </c>
      <c r="T21" s="32">
        <v>1864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2069</v>
      </c>
      <c r="Q22" s="32">
        <v>579</v>
      </c>
      <c r="R22" s="32">
        <v>14</v>
      </c>
      <c r="S22" s="32">
        <v>755</v>
      </c>
      <c r="T22" s="32">
        <v>1300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398</v>
      </c>
      <c r="Q23" s="32">
        <v>10</v>
      </c>
      <c r="R23" s="32">
        <v>2</v>
      </c>
      <c r="S23" s="32">
        <v>225</v>
      </c>
      <c r="T23" s="32">
        <v>171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4411</v>
      </c>
      <c r="Q24" s="32">
        <v>1636</v>
      </c>
      <c r="R24" s="32">
        <v>64</v>
      </c>
      <c r="S24" s="32">
        <v>1012</v>
      </c>
      <c r="T24" s="32">
        <v>3335</v>
      </c>
    </row>
    <row r="25" spans="1:20" ht="45" customHeight="1" x14ac:dyDescent="0.2">
      <c r="A25" s="7" t="s">
        <v>15</v>
      </c>
      <c r="O25" s="8">
        <v>5</v>
      </c>
      <c r="P25" s="33">
        <v>1850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353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30" spans="1:20" x14ac:dyDescent="0.2">
      <c r="P30" s="22"/>
      <c r="Q30" s="22"/>
      <c r="R30" s="22"/>
      <c r="S30" s="22"/>
      <c r="T30" s="22"/>
    </row>
    <row r="31" spans="1:20" x14ac:dyDescent="0.2">
      <c r="P31" s="22"/>
      <c r="Q31" s="22"/>
      <c r="R31" s="22"/>
      <c r="S31" s="22"/>
      <c r="T31" s="22"/>
    </row>
    <row r="32" spans="1:20" x14ac:dyDescent="0.2">
      <c r="P32" s="22"/>
      <c r="Q32" s="22"/>
      <c r="R32" s="22"/>
      <c r="S32" s="22"/>
      <c r="T32" s="22"/>
    </row>
    <row r="33" spans="16:20" x14ac:dyDescent="0.2">
      <c r="P33" s="22"/>
      <c r="Q33" s="22"/>
      <c r="R33" s="22"/>
      <c r="S33" s="22"/>
      <c r="T33" s="22"/>
    </row>
    <row r="34" spans="16:20" x14ac:dyDescent="0.2">
      <c r="P34" s="22"/>
      <c r="Q34" s="22"/>
      <c r="R34" s="22"/>
      <c r="S34" s="22"/>
      <c r="T34" s="22"/>
    </row>
    <row r="35" spans="16:20" x14ac:dyDescent="0.2">
      <c r="P35" s="22"/>
      <c r="Q35" s="22"/>
      <c r="R35" s="22"/>
      <c r="S35" s="22"/>
      <c r="T35" s="2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C00000"/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32343</v>
      </c>
      <c r="Q21" s="32">
        <v>32343</v>
      </c>
      <c r="R21" s="32">
        <v>12103</v>
      </c>
      <c r="S21" s="32">
        <v>2803</v>
      </c>
      <c r="T21" s="32">
        <v>17437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32302</v>
      </c>
      <c r="Q22" s="32">
        <v>2152</v>
      </c>
      <c r="R22" s="32">
        <v>5638</v>
      </c>
      <c r="S22" s="32">
        <v>21583</v>
      </c>
      <c r="T22" s="32">
        <v>5081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4174</v>
      </c>
      <c r="Q23" s="32">
        <v>201</v>
      </c>
      <c r="R23" s="32">
        <v>373</v>
      </c>
      <c r="S23" s="32">
        <v>3547</v>
      </c>
      <c r="T23" s="32">
        <v>254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68819</v>
      </c>
      <c r="Q24" s="32">
        <f>SUM(Q21:Q23)</f>
        <v>34696</v>
      </c>
      <c r="R24" s="32">
        <f t="shared" ref="R24:T24" si="1">SUM(R21:R23)</f>
        <v>18114</v>
      </c>
      <c r="S24" s="32">
        <f t="shared" si="1"/>
        <v>27933</v>
      </c>
      <c r="T24" s="32">
        <f t="shared" si="1"/>
        <v>22772</v>
      </c>
    </row>
    <row r="25" spans="1:20" ht="45" customHeight="1" x14ac:dyDescent="0.2">
      <c r="A25" s="7" t="s">
        <v>15</v>
      </c>
      <c r="O25" s="8">
        <v>5</v>
      </c>
      <c r="P25" s="33">
        <v>17801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/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C00000"/>
    <pageSetUpPr fitToPage="1"/>
  </sheetPr>
  <dimension ref="A1:T28"/>
  <sheetViews>
    <sheetView showGridLines="0" topLeftCell="A16" workbookViewId="0">
      <selection activeCell="A25" sqref="A25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Сызранский'!P21+'м.р. Шигонский'!P21+'г. Сызрань'!P21+'г. Октябрьск'!P21</f>
        <v>10344</v>
      </c>
      <c r="Q21" s="1">
        <f>'м.р. Сызранский'!Q21+'м.р. Шигонский'!Q21+'г. Сызрань'!Q21+'г. Октябрьск'!Q21</f>
        <v>10281</v>
      </c>
      <c r="R21" s="1">
        <f>'м.р. Сызранский'!R21+'м.р. Шигонский'!R21+'г. Сызрань'!R21+'г. Октябрьск'!R21</f>
        <v>8176</v>
      </c>
      <c r="S21" s="1">
        <f>'м.р. Сызранский'!S21+'м.р. Шигонский'!S21+'г. Сызрань'!S21+'г. Октябрьск'!S21</f>
        <v>1587</v>
      </c>
      <c r="T21" s="1">
        <f>'м.р. Сызранский'!T21+'м.р. Шигонский'!T21+'г. Сызрань'!T21+'г. Октябрьск'!T21</f>
        <v>581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Сызранский'!P22+'м.р. Шигонский'!P22+'г. Сызрань'!P22+'г. Октябрьск'!P22</f>
        <v>10690</v>
      </c>
      <c r="Q22" s="1">
        <f>'м.р. Сызранский'!Q22+'м.р. Шигонский'!Q22+'г. Сызрань'!Q22+'г. Октябрьск'!Q22</f>
        <v>1026</v>
      </c>
      <c r="R22" s="1">
        <f>'м.р. Сызранский'!R22+'м.р. Шигонский'!R22+'г. Сызрань'!R22+'г. Октябрьск'!R22</f>
        <v>5959</v>
      </c>
      <c r="S22" s="1">
        <f>'м.р. Сызранский'!S22+'м.р. Шигонский'!S22+'г. Сызрань'!S22+'г. Октябрьск'!S22</f>
        <v>3820</v>
      </c>
      <c r="T22" s="1">
        <f>'м.р. Сызранский'!T22+'м.р. Шигонский'!T22+'г. Сызрань'!T22+'г. Октябрьск'!T22</f>
        <v>911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Сызранский'!P23+'м.р. Шигонский'!P23+'г. Сызрань'!P23+'г. Октябрьск'!P23</f>
        <v>1067</v>
      </c>
      <c r="Q23" s="1">
        <f>'м.р. Сызранский'!Q23+'м.р. Шигонский'!Q23+'г. Сызрань'!Q23+'г. Октябрьск'!Q23</f>
        <v>19</v>
      </c>
      <c r="R23" s="1">
        <f>'м.р. Сызранский'!R23+'м.р. Шигонский'!R23+'г. Сызрань'!R23+'г. Октябрьск'!R23</f>
        <v>477</v>
      </c>
      <c r="S23" s="1">
        <f>'м.р. Сызранский'!S23+'м.р. Шигонский'!S23+'г. Сызрань'!S23+'г. Октябрьск'!S23</f>
        <v>547</v>
      </c>
      <c r="T23" s="1">
        <f>'м.р. Сызранский'!T23+'м.р. Шигонский'!T23+'г. Сызрань'!T23+'г. Октябрьск'!T23</f>
        <v>43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Сызранский'!P24+'м.р. Шигонский'!P24+'г. Сызрань'!P24+'г. Октябрьск'!P24</f>
        <v>22101</v>
      </c>
      <c r="Q24" s="1">
        <f>'м.р. Сызранский'!Q24+'м.р. Шигонский'!Q24+'г. Сызрань'!Q24+'г. Октябрьск'!Q24</f>
        <v>11326</v>
      </c>
      <c r="R24" s="1">
        <f>'м.р. Сызранский'!R24+'м.р. Шигонский'!R24+'г. Сызрань'!R24+'г. Октябрьск'!R24</f>
        <v>14612</v>
      </c>
      <c r="S24" s="1">
        <f>'м.р. Сызранский'!S24+'м.р. Шигонский'!S24+'г. Сызрань'!S24+'г. Октябрьск'!S24</f>
        <v>5954</v>
      </c>
      <c r="T24" s="1">
        <f>'м.р. Сызранский'!T24+'м.р. Шигонский'!T24+'г. Сызрань'!T24+'г. Октябрьск'!T24</f>
        <v>1535</v>
      </c>
    </row>
    <row r="25" spans="1:20" ht="45" customHeight="1" x14ac:dyDescent="0.25">
      <c r="A25" s="7" t="s">
        <v>15</v>
      </c>
      <c r="O25" s="8">
        <v>5</v>
      </c>
      <c r="P25" s="1">
        <f>'м.р. Сызранский'!P25+'м.р. Шигонский'!P25+'г. Сызрань'!P25+'г. Октябрьск'!P25</f>
        <v>6730</v>
      </c>
    </row>
    <row r="26" spans="1:20" ht="15.75" x14ac:dyDescent="0.25">
      <c r="A26" s="12" t="s">
        <v>9</v>
      </c>
      <c r="O26" s="8">
        <v>6</v>
      </c>
      <c r="P26" s="1">
        <f>'м.р. Сызранский'!P26+'м.р. Шигонский'!P26+'г. Сызрань'!P26+'г. Октябрьск'!P26</f>
        <v>424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 Q21:T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C00000"/>
    <pageSetUpPr fitToPage="1"/>
  </sheetPr>
  <dimension ref="A1:T35"/>
  <sheetViews>
    <sheetView showGridLines="0" tabSelected="1" topLeftCell="A19" workbookViewId="0">
      <selection activeCell="Y32" sqref="Y32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5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v>4070</v>
      </c>
      <c r="Q21" s="1">
        <v>3061</v>
      </c>
      <c r="R21" s="1">
        <v>1424</v>
      </c>
      <c r="S21" s="1">
        <v>190</v>
      </c>
      <c r="T21" s="1">
        <v>2456</v>
      </c>
    </row>
    <row r="22" spans="1:20" ht="15.75" x14ac:dyDescent="0.25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v>4087</v>
      </c>
      <c r="Q22" s="1">
        <v>1273</v>
      </c>
      <c r="R22" s="1">
        <v>1210</v>
      </c>
      <c r="S22" s="1">
        <v>854</v>
      </c>
      <c r="T22" s="1">
        <v>2023</v>
      </c>
    </row>
    <row r="23" spans="1:20" ht="15.75" x14ac:dyDescent="0.25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v>786</v>
      </c>
      <c r="Q23" s="1">
        <v>153</v>
      </c>
      <c r="R23" s="1">
        <v>187</v>
      </c>
      <c r="S23" s="1">
        <v>266</v>
      </c>
      <c r="T23" s="1">
        <v>333</v>
      </c>
    </row>
    <row r="24" spans="1:20" ht="15.75" x14ac:dyDescent="0.25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v>8943</v>
      </c>
      <c r="Q24" s="1">
        <v>4487</v>
      </c>
      <c r="R24" s="1">
        <v>2821</v>
      </c>
      <c r="S24" s="1">
        <v>1310</v>
      </c>
      <c r="T24" s="1">
        <v>4812</v>
      </c>
    </row>
    <row r="25" spans="1:20" ht="45" customHeight="1" x14ac:dyDescent="0.25">
      <c r="A25" s="7" t="s">
        <v>15</v>
      </c>
      <c r="O25" s="8">
        <v>5</v>
      </c>
      <c r="P25" s="1">
        <v>4561</v>
      </c>
    </row>
    <row r="26" spans="1:20" ht="15.75" x14ac:dyDescent="0.25">
      <c r="A26" s="12" t="s">
        <v>9</v>
      </c>
      <c r="O26" s="8">
        <v>6</v>
      </c>
      <c r="P26" s="1">
        <v>833</v>
      </c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29" spans="1:20" x14ac:dyDescent="0.2">
      <c r="P29" s="22"/>
      <c r="Q29" s="22"/>
      <c r="R29" s="22"/>
      <c r="S29" s="22"/>
      <c r="T29" s="22"/>
    </row>
    <row r="30" spans="1:20" x14ac:dyDescent="0.2">
      <c r="P30" s="22"/>
      <c r="Q30" s="22"/>
      <c r="R30" s="22"/>
      <c r="S30" s="22"/>
      <c r="T30" s="22"/>
    </row>
    <row r="31" spans="1:20" x14ac:dyDescent="0.2">
      <c r="P31" s="22"/>
      <c r="Q31" s="22"/>
      <c r="R31" s="22"/>
      <c r="S31" s="22"/>
      <c r="T31" s="22"/>
    </row>
    <row r="32" spans="1:20" x14ac:dyDescent="0.2">
      <c r="P32" s="22"/>
      <c r="Q32" s="22"/>
      <c r="R32" s="22"/>
      <c r="S32" s="22"/>
      <c r="T32" s="22"/>
    </row>
    <row r="33" spans="16:20" x14ac:dyDescent="0.2">
      <c r="P33" s="22"/>
      <c r="Q33" s="22"/>
      <c r="R33" s="22"/>
      <c r="S33" s="22"/>
      <c r="T33" s="22"/>
    </row>
    <row r="34" spans="16:20" x14ac:dyDescent="0.2">
      <c r="P34" s="22"/>
      <c r="Q34" s="22"/>
      <c r="R34" s="22"/>
      <c r="S34" s="22"/>
      <c r="T34" s="22"/>
    </row>
    <row r="35" spans="16:20" x14ac:dyDescent="0.2">
      <c r="P35" s="22"/>
      <c r="Q35" s="22"/>
      <c r="R35" s="22"/>
      <c r="S35" s="22"/>
      <c r="T35" s="2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T24 P25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C00000"/>
    <pageSetUpPr fitToPage="1"/>
  </sheetPr>
  <dimension ref="A1:T28"/>
  <sheetViews>
    <sheetView showGridLines="0" topLeftCell="A16" workbookViewId="0">
      <selection activeCell="X31" sqref="X31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57731</v>
      </c>
      <c r="Q21" s="32">
        <v>57731</v>
      </c>
      <c r="R21" s="32">
        <v>30005</v>
      </c>
      <c r="S21" s="32">
        <v>15207</v>
      </c>
      <c r="T21" s="32">
        <v>12519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51225</v>
      </c>
      <c r="Q22" s="32">
        <v>12072</v>
      </c>
      <c r="R22" s="32">
        <v>29695</v>
      </c>
      <c r="S22" s="32">
        <v>17333</v>
      </c>
      <c r="T22" s="32">
        <v>4197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7684</v>
      </c>
      <c r="Q23" s="32">
        <v>980</v>
      </c>
      <c r="R23" s="32">
        <v>4426</v>
      </c>
      <c r="S23" s="32">
        <v>2968</v>
      </c>
      <c r="T23" s="32">
        <v>290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116640</v>
      </c>
      <c r="Q24" s="32">
        <v>70783</v>
      </c>
      <c r="R24" s="32">
        <v>64126</v>
      </c>
      <c r="S24" s="32">
        <v>35508</v>
      </c>
      <c r="T24" s="32">
        <v>17006</v>
      </c>
    </row>
    <row r="25" spans="1:20" ht="45" customHeight="1" x14ac:dyDescent="0.2">
      <c r="A25" s="7" t="s">
        <v>15</v>
      </c>
      <c r="O25" s="8">
        <v>5</v>
      </c>
      <c r="P25" s="33">
        <v>23711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5014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1057</v>
      </c>
      <c r="Q21" s="32">
        <v>1057</v>
      </c>
      <c r="R21" s="32">
        <v>953</v>
      </c>
      <c r="S21" s="32">
        <v>0</v>
      </c>
      <c r="T21" s="32">
        <v>104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1056</v>
      </c>
      <c r="Q22" s="32">
        <v>149</v>
      </c>
      <c r="R22" s="32">
        <v>444</v>
      </c>
      <c r="S22" s="32">
        <v>480</v>
      </c>
      <c r="T22" s="32">
        <v>132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59</v>
      </c>
      <c r="Q23" s="32">
        <v>1</v>
      </c>
      <c r="R23" s="32">
        <v>33</v>
      </c>
      <c r="S23" s="32">
        <v>26</v>
      </c>
      <c r="T23" s="32">
        <v>0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2172</v>
      </c>
      <c r="Q24" s="32">
        <v>1207</v>
      </c>
      <c r="R24" s="32">
        <v>1430</v>
      </c>
      <c r="S24" s="32">
        <v>506</v>
      </c>
      <c r="T24" s="32">
        <v>236</v>
      </c>
    </row>
    <row r="25" spans="1:20" ht="45" customHeight="1" x14ac:dyDescent="0.2">
      <c r="A25" s="7" t="s">
        <v>15</v>
      </c>
      <c r="O25" s="8">
        <v>5</v>
      </c>
      <c r="P25" s="33">
        <v>1038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107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669</v>
      </c>
      <c r="Q21" s="32">
        <v>669</v>
      </c>
      <c r="R21" s="32">
        <v>587</v>
      </c>
      <c r="S21" s="32">
        <v>0</v>
      </c>
      <c r="T21" s="32">
        <v>82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761</v>
      </c>
      <c r="Q22" s="32">
        <v>108</v>
      </c>
      <c r="R22" s="32">
        <v>432</v>
      </c>
      <c r="S22" s="32">
        <v>216</v>
      </c>
      <c r="T22" s="32">
        <v>113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67</v>
      </c>
      <c r="Q23" s="32">
        <v>0</v>
      </c>
      <c r="R23" s="32">
        <v>31</v>
      </c>
      <c r="S23" s="32">
        <v>34</v>
      </c>
      <c r="T23" s="32">
        <v>2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1497</v>
      </c>
      <c r="Q24" s="32">
        <v>777</v>
      </c>
      <c r="R24" s="32">
        <v>1050</v>
      </c>
      <c r="S24" s="32">
        <v>250</v>
      </c>
      <c r="T24" s="32">
        <v>197</v>
      </c>
    </row>
    <row r="25" spans="1:20" ht="45" customHeight="1" x14ac:dyDescent="0.2">
      <c r="A25" s="7" t="s">
        <v>15</v>
      </c>
      <c r="O25" s="8">
        <v>5</v>
      </c>
      <c r="P25" s="33">
        <v>979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83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T36"/>
  <sheetViews>
    <sheetView showGridLines="0" topLeftCell="A16" workbookViewId="0">
      <selection activeCell="W33" sqref="W33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v>7530</v>
      </c>
      <c r="Q21" s="32">
        <v>7467</v>
      </c>
      <c r="R21" s="32">
        <v>5681</v>
      </c>
      <c r="S21" s="32">
        <v>1536</v>
      </c>
      <c r="T21" s="32">
        <v>313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v>7739</v>
      </c>
      <c r="Q22" s="32">
        <v>616</v>
      </c>
      <c r="R22" s="32">
        <v>4378</v>
      </c>
      <c r="S22" s="32">
        <v>2823</v>
      </c>
      <c r="T22" s="32">
        <v>538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v>863</v>
      </c>
      <c r="Q23" s="32">
        <v>16</v>
      </c>
      <c r="R23" s="32">
        <v>379</v>
      </c>
      <c r="S23" s="32">
        <v>449</v>
      </c>
      <c r="T23" s="32">
        <v>35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v>16132</v>
      </c>
      <c r="Q24" s="32">
        <v>8099</v>
      </c>
      <c r="R24" s="32">
        <v>10438</v>
      </c>
      <c r="S24" s="32">
        <v>4808</v>
      </c>
      <c r="T24" s="32">
        <v>886</v>
      </c>
    </row>
    <row r="25" spans="1:20" ht="45" customHeight="1" x14ac:dyDescent="0.2">
      <c r="A25" s="7" t="s">
        <v>15</v>
      </c>
      <c r="O25" s="8">
        <v>5</v>
      </c>
      <c r="P25" s="33">
        <v>4015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234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  <row r="31" spans="1:20" x14ac:dyDescent="0.2">
      <c r="P31" s="22"/>
      <c r="Q31" s="22"/>
      <c r="R31" s="22"/>
      <c r="S31" s="22"/>
      <c r="T31" s="22"/>
    </row>
    <row r="32" spans="1:20" x14ac:dyDescent="0.2">
      <c r="P32" s="22"/>
      <c r="Q32" s="22"/>
      <c r="R32" s="22"/>
      <c r="S32" s="22"/>
      <c r="T32" s="22"/>
    </row>
    <row r="33" spans="16:20" x14ac:dyDescent="0.2">
      <c r="P33" s="22"/>
      <c r="Q33" s="22"/>
      <c r="R33" s="22"/>
      <c r="S33" s="22"/>
      <c r="T33" s="22"/>
    </row>
    <row r="34" spans="16:20" x14ac:dyDescent="0.2">
      <c r="P34" s="22"/>
      <c r="Q34" s="22"/>
      <c r="R34" s="22"/>
      <c r="S34" s="22"/>
      <c r="T34" s="22"/>
    </row>
    <row r="35" spans="16:20" x14ac:dyDescent="0.2">
      <c r="P35" s="22"/>
      <c r="Q35" s="22"/>
      <c r="R35" s="22"/>
      <c r="S35" s="22"/>
      <c r="T35" s="22"/>
    </row>
    <row r="36" spans="16:20" x14ac:dyDescent="0.2">
      <c r="P36" s="22"/>
      <c r="Q36" s="22"/>
      <c r="R36" s="22"/>
      <c r="S36" s="22"/>
      <c r="T36" s="22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pageSetUpPr fitToPage="1"/>
  </sheetPr>
  <dimension ref="A1:T28"/>
  <sheetViews>
    <sheetView showGridLines="0" topLeftCell="A16" workbookViewId="0">
      <selection activeCell="P21" sqref="P21:T26"/>
    </sheetView>
  </sheetViews>
  <sheetFormatPr defaultColWidth="9.140625" defaultRowHeight="12.75" x14ac:dyDescent="0.2"/>
  <cols>
    <col min="1" max="1" width="45" style="13" bestFit="1" customWidth="1"/>
    <col min="2" max="14" width="3.28515625" style="13" hidden="1" customWidth="1"/>
    <col min="15" max="15" width="6.42578125" style="13" bestFit="1" customWidth="1"/>
    <col min="16" max="20" width="16.7109375" style="13" customWidth="1"/>
    <col min="21" max="16384" width="9.140625" style="13"/>
  </cols>
  <sheetData>
    <row r="1" spans="1:20" hidden="1" x14ac:dyDescent="0.2"/>
    <row r="2" spans="1:20" hidden="1" x14ac:dyDescent="0.2"/>
    <row r="3" spans="1:20" hidden="1" x14ac:dyDescent="0.2"/>
    <row r="4" spans="1:20" hidden="1" x14ac:dyDescent="0.2"/>
    <row r="5" spans="1:20" hidden="1" x14ac:dyDescent="0.2"/>
    <row r="6" spans="1:20" hidden="1" x14ac:dyDescent="0.2"/>
    <row r="7" spans="1:20" hidden="1" x14ac:dyDescent="0.2"/>
    <row r="8" spans="1:20" hidden="1" x14ac:dyDescent="0.2"/>
    <row r="9" spans="1:20" hidden="1" x14ac:dyDescent="0.2"/>
    <row r="10" spans="1:20" hidden="1" x14ac:dyDescent="0.2"/>
    <row r="11" spans="1:20" hidden="1" x14ac:dyDescent="0.2"/>
    <row r="12" spans="1:20" hidden="1" x14ac:dyDescent="0.2"/>
    <row r="13" spans="1:20" hidden="1" x14ac:dyDescent="0.2"/>
    <row r="14" spans="1:20" hidden="1" x14ac:dyDescent="0.2"/>
    <row r="15" spans="1:20" hidden="1" x14ac:dyDescent="0.2"/>
    <row r="16" spans="1:20" ht="39.950000000000003" customHeight="1" x14ac:dyDescent="0.2">
      <c r="A16" s="49" t="s">
        <v>11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</row>
    <row r="17" spans="1:20" x14ac:dyDescent="0.2">
      <c r="A17" s="51" t="s">
        <v>6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</row>
    <row r="18" spans="1:20" ht="30" customHeight="1" x14ac:dyDescent="0.2">
      <c r="A18" s="52" t="s">
        <v>0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52" t="s">
        <v>1</v>
      </c>
      <c r="P18" s="52" t="s">
        <v>12</v>
      </c>
      <c r="Q18" s="52" t="s">
        <v>13</v>
      </c>
      <c r="R18" s="52" t="s">
        <v>14</v>
      </c>
      <c r="S18" s="52"/>
      <c r="T18" s="52"/>
    </row>
    <row r="19" spans="1:20" ht="35.1" customHeight="1" x14ac:dyDescent="0.2">
      <c r="A19" s="52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52"/>
      <c r="P19" s="52"/>
      <c r="Q19" s="52"/>
      <c r="R19" s="21" t="s">
        <v>7</v>
      </c>
      <c r="S19" s="21" t="s">
        <v>8</v>
      </c>
      <c r="T19" s="21" t="s">
        <v>10</v>
      </c>
    </row>
    <row r="20" spans="1:20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  <c r="R20" s="16">
        <v>5</v>
      </c>
      <c r="S20" s="16">
        <v>6</v>
      </c>
      <c r="T20" s="16">
        <v>7</v>
      </c>
    </row>
    <row r="21" spans="1:20" ht="15.75" x14ac:dyDescent="0.2">
      <c r="A21" s="9" t="s">
        <v>2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1">
        <f>R21+S21+T21</f>
        <v>1088</v>
      </c>
      <c r="Q21" s="32">
        <v>1088</v>
      </c>
      <c r="R21" s="32">
        <v>955</v>
      </c>
      <c r="S21" s="32">
        <v>51</v>
      </c>
      <c r="T21" s="32">
        <v>82</v>
      </c>
    </row>
    <row r="22" spans="1:20" ht="15.75" x14ac:dyDescent="0.2">
      <c r="A22" s="9" t="s">
        <v>3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1">
        <f t="shared" ref="P22:P24" si="0">R22+S22+T22</f>
        <v>1134</v>
      </c>
      <c r="Q22" s="32">
        <v>153</v>
      </c>
      <c r="R22" s="32">
        <v>705</v>
      </c>
      <c r="S22" s="32">
        <v>301</v>
      </c>
      <c r="T22" s="32">
        <v>128</v>
      </c>
    </row>
    <row r="23" spans="1:20" ht="15.75" x14ac:dyDescent="0.2">
      <c r="A23" s="15" t="s">
        <v>4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1">
        <f t="shared" si="0"/>
        <v>78</v>
      </c>
      <c r="Q23" s="32">
        <v>2</v>
      </c>
      <c r="R23" s="32">
        <v>34</v>
      </c>
      <c r="S23" s="32">
        <v>38</v>
      </c>
      <c r="T23" s="32">
        <v>6</v>
      </c>
    </row>
    <row r="24" spans="1:20" ht="15.75" x14ac:dyDescent="0.2">
      <c r="A24" s="15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1">
        <f t="shared" si="0"/>
        <v>2300</v>
      </c>
      <c r="Q24" s="32">
        <v>1243</v>
      </c>
      <c r="R24" s="32">
        <v>1694</v>
      </c>
      <c r="S24" s="32">
        <v>390</v>
      </c>
      <c r="T24" s="32">
        <v>216</v>
      </c>
    </row>
    <row r="25" spans="1:20" ht="45" customHeight="1" x14ac:dyDescent="0.2">
      <c r="A25" s="7" t="s">
        <v>15</v>
      </c>
      <c r="O25" s="8">
        <v>5</v>
      </c>
      <c r="P25" s="33">
        <v>698</v>
      </c>
      <c r="Q25" s="34"/>
      <c r="R25" s="34"/>
      <c r="S25" s="34"/>
      <c r="T25" s="34"/>
    </row>
    <row r="26" spans="1:20" ht="15.75" x14ac:dyDescent="0.2">
      <c r="A26" s="12" t="s">
        <v>9</v>
      </c>
      <c r="O26" s="8">
        <v>6</v>
      </c>
      <c r="P26" s="33">
        <v>0</v>
      </c>
      <c r="Q26" s="34"/>
      <c r="R26" s="34"/>
      <c r="S26" s="34"/>
      <c r="T26" s="34"/>
    </row>
    <row r="28" spans="1:20" x14ac:dyDescent="0.2">
      <c r="A28" s="47" t="s">
        <v>16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</row>
  </sheetData>
  <sheetProtection selectLockedCells="1"/>
  <mergeCells count="8">
    <mergeCell ref="A28:T28"/>
    <mergeCell ref="A16:T16"/>
    <mergeCell ref="A17:T17"/>
    <mergeCell ref="A18:A19"/>
    <mergeCell ref="O18:O19"/>
    <mergeCell ref="P18:P19"/>
    <mergeCell ref="Q18:Q19"/>
    <mergeCell ref="R18:T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T24 P21:P26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1.4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 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Жигулевск'!data_r_4</vt:lpstr>
      <vt:lpstr>'г. Новокуйбышевск'!data_r_4</vt:lpstr>
      <vt:lpstr>'г. Октябрьск'!data_r_4</vt:lpstr>
      <vt:lpstr>'г. Отрадный'!data_r_4</vt:lpstr>
      <vt:lpstr>'г. Похвистнево'!data_r_4</vt:lpstr>
      <vt:lpstr>'г. Самара'!data_r_4</vt:lpstr>
      <vt:lpstr>'г. Сызрань'!data_r_4</vt:lpstr>
      <vt:lpstr>'г. Тольятти '!data_r_4</vt:lpstr>
      <vt:lpstr>'г. Чапаевск'!data_r_4</vt:lpstr>
      <vt:lpstr>'г.о. Кинель'!data_r_4</vt:lpstr>
      <vt:lpstr>'Деп Сам'!data_r_4</vt:lpstr>
      <vt:lpstr>'Деп Тольятти'!data_r_4</vt:lpstr>
      <vt:lpstr>ЗУ!data_r_4</vt:lpstr>
      <vt:lpstr>КУ!data_r_4</vt:lpstr>
      <vt:lpstr>'м.р.  Приволжский'!data_r_4</vt:lpstr>
      <vt:lpstr>'м.р. Алексеевский'!data_r_4</vt:lpstr>
      <vt:lpstr>'м.р. Безенчукский'!data_r_4</vt:lpstr>
      <vt:lpstr>'м.р. Богатовский'!data_r_4</vt:lpstr>
      <vt:lpstr>'м.р. Большеглушицкий'!data_r_4</vt:lpstr>
      <vt:lpstr>'м.р. Большечерниговский'!data_r_4</vt:lpstr>
      <vt:lpstr>'м.р. Борский'!data_r_4</vt:lpstr>
      <vt:lpstr>'м.р. Волжский'!data_r_4</vt:lpstr>
      <vt:lpstr>'м.р. Елховский'!data_r_4</vt:lpstr>
      <vt:lpstr>'м.р. Исаклинский'!data_r_4</vt:lpstr>
      <vt:lpstr>'м.р. Камышлинский'!data_r_4</vt:lpstr>
      <vt:lpstr>'м.р. Кинельский'!data_r_4</vt:lpstr>
      <vt:lpstr>'м.р. Клявлинский'!data_r_4</vt:lpstr>
      <vt:lpstr>'м.р. Кошкинский'!data_r_4</vt:lpstr>
      <vt:lpstr>'м.р. Красноармейский'!data_r_4</vt:lpstr>
      <vt:lpstr>'м.р. Красноярский'!data_r_4</vt:lpstr>
      <vt:lpstr>'м.р. Нефтегорский'!data_r_4</vt:lpstr>
      <vt:lpstr>'м.р. Пестравский'!data_r_4</vt:lpstr>
      <vt:lpstr>'м.р. Похвистневский'!data_r_4</vt:lpstr>
      <vt:lpstr>'м.р. Сергиевский'!data_r_4</vt:lpstr>
      <vt:lpstr>'м.р. Ставропольский'!data_r_4</vt:lpstr>
      <vt:lpstr>'м.р. Сызранский'!data_r_4</vt:lpstr>
      <vt:lpstr>'м.р. Хворостянский'!data_r_4</vt:lpstr>
      <vt:lpstr>'м.р. Челно-Вершинский'!data_r_4</vt:lpstr>
      <vt:lpstr>'м.р. Шенталинский'!data_r_4</vt:lpstr>
      <vt:lpstr>'м.р. Шигонский'!data_r_4</vt:lpstr>
      <vt:lpstr>'м.р.Кинель-Черкасский '!data_r_4</vt:lpstr>
      <vt:lpstr>ОУ!data_r_4</vt:lpstr>
      <vt:lpstr>ПУ!data_r_4</vt:lpstr>
      <vt:lpstr>СВУ!data_r_4</vt:lpstr>
      <vt:lpstr>СЗУ!data_r_4</vt:lpstr>
      <vt:lpstr>СУ!data_r_4</vt:lpstr>
      <vt:lpstr>ЦУ!data_r_4</vt:lpstr>
      <vt:lpstr>ЮВУ!data_r_4</vt:lpstr>
      <vt:lpstr>ЮЗУ!data_r_4</vt:lpstr>
      <vt:lpstr>ЮУ!data_r_4</vt:lpstr>
      <vt:lpstr>data_r_4</vt:lpstr>
      <vt:lpstr>'г. Жигулевск'!razdel_04</vt:lpstr>
      <vt:lpstr>'г. Новокуйбышевск'!razdel_04</vt:lpstr>
      <vt:lpstr>'г. Октябрьск'!razdel_04</vt:lpstr>
      <vt:lpstr>'г. Отрадный'!razdel_04</vt:lpstr>
      <vt:lpstr>'г. Похвистнево'!razdel_04</vt:lpstr>
      <vt:lpstr>'г. Самара'!razdel_04</vt:lpstr>
      <vt:lpstr>'г. Сызрань'!razdel_04</vt:lpstr>
      <vt:lpstr>'г. Тольятти '!razdel_04</vt:lpstr>
      <vt:lpstr>'г. Чапаевск'!razdel_04</vt:lpstr>
      <vt:lpstr>'г.о. Кинель'!razdel_04</vt:lpstr>
      <vt:lpstr>'Деп Сам'!razdel_04</vt:lpstr>
      <vt:lpstr>'Деп Тольятти'!razdel_04</vt:lpstr>
      <vt:lpstr>ЗУ!razdel_04</vt:lpstr>
      <vt:lpstr>КУ!razdel_04</vt:lpstr>
      <vt:lpstr>'м.р.  Приволжский'!razdel_04</vt:lpstr>
      <vt:lpstr>'м.р. Алексеевский'!razdel_04</vt:lpstr>
      <vt:lpstr>'м.р. Безенчукский'!razdel_04</vt:lpstr>
      <vt:lpstr>'м.р. Богатовский'!razdel_04</vt:lpstr>
      <vt:lpstr>'м.р. Большеглушицкий'!razdel_04</vt:lpstr>
      <vt:lpstr>'м.р. Большечерниговский'!razdel_04</vt:lpstr>
      <vt:lpstr>'м.р. Борский'!razdel_04</vt:lpstr>
      <vt:lpstr>'м.р. Волжский'!razdel_04</vt:lpstr>
      <vt:lpstr>'м.р. Елховский'!razdel_04</vt:lpstr>
      <vt:lpstr>'м.р. Исаклинский'!razdel_04</vt:lpstr>
      <vt:lpstr>'м.р. Камышлинский'!razdel_04</vt:lpstr>
      <vt:lpstr>'м.р. Кинельский'!razdel_04</vt:lpstr>
      <vt:lpstr>'м.р. Клявлинский'!razdel_04</vt:lpstr>
      <vt:lpstr>'м.р. Кошкинский'!razdel_04</vt:lpstr>
      <vt:lpstr>'м.р. Красноармейский'!razdel_04</vt:lpstr>
      <vt:lpstr>'м.р. Красноярский'!razdel_04</vt:lpstr>
      <vt:lpstr>'м.р. Нефтегорский'!razdel_04</vt:lpstr>
      <vt:lpstr>'м.р. Пестравский'!razdel_04</vt:lpstr>
      <vt:lpstr>'м.р. Похвистневский'!razdel_04</vt:lpstr>
      <vt:lpstr>'м.р. Сергиевский'!razdel_04</vt:lpstr>
      <vt:lpstr>'м.р. Ставропольский'!razdel_04</vt:lpstr>
      <vt:lpstr>'м.р. Сызранский'!razdel_04</vt:lpstr>
      <vt:lpstr>'м.р. Хворостянский'!razdel_04</vt:lpstr>
      <vt:lpstr>'м.р. Челно-Вершинский'!razdel_04</vt:lpstr>
      <vt:lpstr>'м.р. Шенталинский'!razdel_04</vt:lpstr>
      <vt:lpstr>'м.р. Шигонский'!razdel_04</vt:lpstr>
      <vt:lpstr>'м.р.Кинель-Черкасский '!razdel_04</vt:lpstr>
      <vt:lpstr>ОУ!razdel_04</vt:lpstr>
      <vt:lpstr>ПУ!razdel_04</vt:lpstr>
      <vt:lpstr>СВУ!razdel_04</vt:lpstr>
      <vt:lpstr>СЗУ!razdel_04</vt:lpstr>
      <vt:lpstr>СУ!razdel_04</vt:lpstr>
      <vt:lpstr>ЦУ!razdel_04</vt:lpstr>
      <vt:lpstr>ЮВУ!razdel_04</vt:lpstr>
      <vt:lpstr>ЮЗУ!razdel_04</vt:lpstr>
      <vt:lpstr>ЮУ!razdel_04</vt:lpstr>
      <vt:lpstr>razdel_04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